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Reviewer_Naik_Pangkat\2022\Aad\"/>
    </mc:Choice>
  </mc:AlternateContent>
  <bookViews>
    <workbookView xWindow="0" yWindow="0" windowWidth="19200" windowHeight="11595" firstSheet="2" activeTab="4"/>
  </bookViews>
  <sheets>
    <sheet name="PERSYARATAN ADMINISTRASI" sheetId="16" r:id="rId1"/>
    <sheet name="PAK" sheetId="17" r:id="rId2"/>
    <sheet name="DUPAK" sheetId="7" r:id="rId3"/>
    <sheet name="PENDIDIKAN" sheetId="8" r:id="rId4"/>
    <sheet name="PENELITIAN" sheetId="18" r:id="rId5"/>
    <sheet name="PENGABDIAN" sheetId="10" r:id="rId6"/>
    <sheet name="PENUNJANG" sheetId="11" r:id="rId7"/>
    <sheet name="Resume PENILAIAN TPJA UNAND " sheetId="14" r:id="rId8"/>
  </sheets>
  <definedNames>
    <definedName name="_xlnm.Print_Area" localSheetId="2">DUPAK!$A$1:$M$301</definedName>
    <definedName name="_xlnm.Print_Area" localSheetId="1">PAK!$A$1:$H$50</definedName>
    <definedName name="_xlnm.Print_Area" localSheetId="3">PENDIDIKAN!$A$1:$M$225</definedName>
    <definedName name="_xlnm.Print_Area" localSheetId="4">PENELITIAN!$A$1:$N$173</definedName>
    <definedName name="_xlnm.Print_Area" localSheetId="5">PENGABDIAN!$A$1:$N$68</definedName>
    <definedName name="_xlnm.Print_Area" localSheetId="6">PENUNJANG!$A$1:$N$96</definedName>
    <definedName name="_xlnm.Print_Area" localSheetId="0">'PERSYARATAN ADMINISTRASI'!$A$1:$E$45</definedName>
    <definedName name="_xlnm.Print_Area" localSheetId="7">'Resume PENILAIAN TPJA UNAND '!$A$1:$N$69</definedName>
    <definedName name="_xlnm.Print_Titles" localSheetId="3">PENDIDIKAN!$19:$19</definedName>
    <definedName name="_xlnm.Print_Titles" localSheetId="4">PENELITIAN!$20:$20</definedName>
    <definedName name="_xlnm.Print_Titles" localSheetId="5">PENGABDIAN!$20:$21</definedName>
    <definedName name="_xlnm.Print_Titles" localSheetId="6">PENUNJANG!$20:$21</definedName>
  </definedNames>
  <calcPr calcId="152511"/>
</workbook>
</file>

<file path=xl/calcChain.xml><?xml version="1.0" encoding="utf-8"?>
<calcChain xmlns="http://schemas.openxmlformats.org/spreadsheetml/2006/main">
  <c r="L40" i="10" l="1"/>
  <c r="L39" i="10"/>
  <c r="L51" i="10" l="1"/>
  <c r="L55" i="10"/>
  <c r="L54" i="10"/>
  <c r="I5" i="18" l="1"/>
  <c r="K101" i="8" l="1"/>
  <c r="K144" i="8"/>
  <c r="K169" i="8"/>
  <c r="K166" i="8"/>
  <c r="I166" i="8"/>
  <c r="K164" i="8"/>
  <c r="K165" i="8"/>
  <c r="K160" i="8"/>
  <c r="K159" i="8"/>
  <c r="K158" i="8"/>
  <c r="K157" i="8"/>
  <c r="K156" i="8"/>
  <c r="K155" i="8"/>
  <c r="K148" i="8"/>
  <c r="I149" i="8"/>
  <c r="I161" i="8"/>
  <c r="K154" i="8"/>
  <c r="I152" i="8"/>
  <c r="K151" i="8"/>
  <c r="K152" i="8" s="1"/>
  <c r="K161" i="8" l="1"/>
  <c r="N93" i="18"/>
  <c r="M94" i="18"/>
  <c r="K138" i="8" l="1"/>
  <c r="I138" i="8"/>
  <c r="K135" i="8"/>
  <c r="I135" i="8"/>
  <c r="I119" i="8"/>
  <c r="K118" i="8"/>
  <c r="K119" i="8" s="1"/>
  <c r="K124" i="8"/>
  <c r="I125" i="8"/>
  <c r="K116" i="8" l="1"/>
  <c r="K111" i="8"/>
  <c r="K103" i="8"/>
  <c r="I100" i="8"/>
  <c r="K99" i="8"/>
  <c r="I90" i="8"/>
  <c r="K89" i="8"/>
  <c r="K88" i="8"/>
  <c r="K87" i="8"/>
  <c r="K86" i="8"/>
  <c r="K85" i="8"/>
  <c r="K84" i="8"/>
  <c r="K83" i="8"/>
  <c r="K82" i="8"/>
  <c r="K81" i="8"/>
  <c r="K80" i="8"/>
  <c r="K79" i="8"/>
  <c r="K78" i="8"/>
  <c r="K77" i="8"/>
  <c r="K76" i="8"/>
  <c r="K75" i="8"/>
  <c r="K74" i="8"/>
  <c r="K73" i="8"/>
  <c r="K72" i="8"/>
  <c r="K71" i="8"/>
  <c r="K70" i="8"/>
  <c r="K58" i="8"/>
  <c r="K57" i="8"/>
  <c r="K56" i="8"/>
  <c r="K55" i="8"/>
  <c r="K54" i="8"/>
  <c r="K53" i="8"/>
  <c r="K52" i="8"/>
  <c r="K51" i="8"/>
  <c r="K50" i="8"/>
  <c r="K49" i="8"/>
  <c r="K90" i="8" l="1"/>
  <c r="I39" i="8"/>
  <c r="K38" i="8"/>
  <c r="K37" i="8"/>
  <c r="K173" i="8"/>
  <c r="P18" i="18"/>
  <c r="O27" i="8"/>
  <c r="F25" i="17"/>
  <c r="K109" i="8" l="1"/>
  <c r="K107" i="8"/>
  <c r="K94" i="8" l="1"/>
  <c r="K93" i="8"/>
  <c r="K92" i="8"/>
  <c r="K97" i="8"/>
  <c r="K63" i="8"/>
  <c r="K64" i="8"/>
  <c r="K65" i="8"/>
  <c r="K66" i="8"/>
  <c r="K67" i="8"/>
  <c r="K98" i="8" l="1"/>
  <c r="K96" i="8"/>
  <c r="K95" i="8"/>
  <c r="K36" i="8"/>
  <c r="K35" i="8"/>
  <c r="K34" i="8"/>
  <c r="K100" i="8" l="1"/>
  <c r="N74" i="18"/>
  <c r="N32" i="18"/>
  <c r="M113" i="18" l="1"/>
  <c r="M75" i="18"/>
  <c r="M54" i="18"/>
  <c r="M33" i="18" l="1"/>
  <c r="K198" i="8" l="1"/>
  <c r="K189" i="8" s="1"/>
  <c r="K172" i="8"/>
  <c r="I171" i="8"/>
  <c r="K170" i="8"/>
  <c r="K147" i="8"/>
  <c r="K143" i="8"/>
  <c r="I143" i="8"/>
  <c r="K132" i="8" l="1"/>
  <c r="K127" i="8" s="1"/>
  <c r="I132" i="8"/>
  <c r="K59" i="8"/>
  <c r="K48" i="8"/>
  <c r="K47" i="8"/>
  <c r="K44" i="8"/>
  <c r="K43" i="8"/>
  <c r="K42" i="8"/>
  <c r="K41" i="8"/>
  <c r="K33" i="8"/>
  <c r="L33" i="11" l="1"/>
  <c r="L32" i="11"/>
  <c r="L25" i="11" l="1"/>
  <c r="L26" i="11"/>
  <c r="J96" i="11"/>
  <c r="J95" i="11"/>
  <c r="J68" i="10"/>
  <c r="J67" i="10"/>
  <c r="J173" i="18" l="1"/>
  <c r="J172" i="18"/>
  <c r="N112" i="18" l="1"/>
  <c r="K168" i="8"/>
  <c r="K171" i="8" s="1"/>
  <c r="K163" i="8"/>
  <c r="K146" i="8"/>
  <c r="K149" i="8" s="1"/>
  <c r="K125" i="8"/>
  <c r="K122" i="8" s="1"/>
  <c r="K105" i="8" l="1"/>
  <c r="I68" i="8"/>
  <c r="K62" i="8"/>
  <c r="K46" i="8"/>
  <c r="I60" i="8"/>
  <c r="K45" i="8"/>
  <c r="K68" i="8" l="1"/>
  <c r="K60" i="8"/>
  <c r="K32" i="8" l="1"/>
  <c r="K30" i="8"/>
  <c r="K29" i="8"/>
  <c r="K31" i="8"/>
  <c r="K39" i="8" l="1"/>
  <c r="K27" i="8" s="1"/>
  <c r="L41" i="10" l="1"/>
  <c r="L38" i="10"/>
  <c r="L37" i="10"/>
  <c r="L34" i="11"/>
  <c r="L31" i="11"/>
  <c r="L30" i="11"/>
  <c r="L29" i="11"/>
  <c r="L28" i="11"/>
  <c r="J166" i="18" l="1"/>
  <c r="J167" i="18"/>
  <c r="J165" i="18"/>
  <c r="J89" i="11"/>
  <c r="J90" i="11"/>
  <c r="J88" i="11"/>
  <c r="J61" i="10"/>
  <c r="J62" i="10"/>
  <c r="J60" i="10"/>
  <c r="G16" i="11"/>
  <c r="G15" i="11"/>
  <c r="G13" i="11"/>
  <c r="G14" i="11"/>
  <c r="G12" i="11"/>
  <c r="G9" i="11"/>
  <c r="G8" i="11"/>
  <c r="G6" i="11"/>
  <c r="G7" i="11"/>
  <c r="G5" i="11"/>
  <c r="G16" i="10"/>
  <c r="G15" i="10"/>
  <c r="G13" i="10"/>
  <c r="G14" i="10"/>
  <c r="G12" i="10"/>
  <c r="G9" i="10"/>
  <c r="G8" i="10"/>
  <c r="G6" i="10"/>
  <c r="G7" i="10"/>
  <c r="G5" i="10"/>
  <c r="I6" i="18"/>
  <c r="I7" i="18"/>
  <c r="I8" i="18"/>
  <c r="I9" i="18"/>
  <c r="I12" i="18"/>
  <c r="I13" i="18"/>
  <c r="I14" i="18"/>
  <c r="I15" i="18"/>
  <c r="I16" i="18"/>
  <c r="H20" i="7"/>
  <c r="H21" i="7"/>
  <c r="N156" i="18" l="1"/>
  <c r="N137" i="18"/>
  <c r="N134" i="18"/>
  <c r="N149" i="18"/>
  <c r="N129" i="18"/>
  <c r="N140" i="18"/>
  <c r="N128" i="18" l="1"/>
  <c r="I178" i="7"/>
  <c r="I176" i="7"/>
  <c r="H28" i="7" l="1"/>
  <c r="H27" i="7"/>
  <c r="L28" i="10" l="1"/>
  <c r="I243" i="7"/>
  <c r="D244" i="7"/>
  <c r="C243" i="7"/>
  <c r="H29" i="7"/>
  <c r="H26" i="7"/>
  <c r="H25" i="7"/>
  <c r="H24" i="7"/>
  <c r="H23" i="7"/>
  <c r="H22" i="7"/>
  <c r="H18" i="7"/>
  <c r="H187" i="7"/>
  <c r="H154" i="7"/>
  <c r="I16" i="14"/>
  <c r="I15" i="14"/>
  <c r="I14" i="14"/>
  <c r="I13" i="14"/>
  <c r="I12" i="14"/>
  <c r="K24" i="14"/>
  <c r="I24" i="14"/>
  <c r="C24" i="14"/>
  <c r="C38" i="14" s="1"/>
  <c r="H105" i="7"/>
  <c r="H42" i="7"/>
  <c r="K22" i="8"/>
  <c r="I36" i="7" s="1"/>
  <c r="H36" i="7"/>
  <c r="C42" i="17"/>
  <c r="F28" i="17"/>
  <c r="F29" i="17" s="1"/>
  <c r="D24" i="14"/>
  <c r="L23" i="11"/>
  <c r="K21" i="8" l="1"/>
  <c r="D25" i="14" l="1"/>
  <c r="I241" i="7"/>
  <c r="L33" i="14" s="1"/>
  <c r="I237" i="7"/>
  <c r="L32" i="14" s="1"/>
  <c r="I228" i="7"/>
  <c r="L31" i="14" s="1"/>
  <c r="I219" i="7"/>
  <c r="L30" i="14" s="1"/>
  <c r="I209" i="7"/>
  <c r="L28" i="14" s="1"/>
  <c r="I207" i="7"/>
  <c r="L27" i="14" s="1"/>
  <c r="I198" i="7"/>
  <c r="L26" i="14" s="1"/>
  <c r="I191" i="7"/>
  <c r="L25" i="14" s="1"/>
  <c r="I188" i="7"/>
  <c r="I174" i="7"/>
  <c r="J28" i="14" s="1"/>
  <c r="I170" i="7"/>
  <c r="J27" i="14" s="1"/>
  <c r="I157" i="7"/>
  <c r="J25" i="14" s="1"/>
  <c r="I155" i="7"/>
  <c r="H28" i="14"/>
  <c r="H26" i="14"/>
  <c r="H25" i="14"/>
  <c r="I92" i="7"/>
  <c r="F36" i="14" s="1"/>
  <c r="I89" i="7"/>
  <c r="I86" i="7"/>
  <c r="F34" i="14" s="1"/>
  <c r="I75" i="7"/>
  <c r="I72" i="7"/>
  <c r="F32" i="14" s="1"/>
  <c r="I70" i="7"/>
  <c r="F30" i="14" s="1"/>
  <c r="J36" i="7"/>
  <c r="G24" i="14"/>
  <c r="E24" i="14"/>
  <c r="J24" i="14" l="1"/>
  <c r="L24" i="14"/>
  <c r="H245" i="7"/>
  <c r="H181" i="7"/>
  <c r="L41" i="14" l="1"/>
  <c r="J41" i="14"/>
  <c r="H41" i="14"/>
  <c r="F41" i="14"/>
  <c r="N39" i="14"/>
  <c r="K38" i="14"/>
  <c r="I38" i="14"/>
  <c r="G38" i="14"/>
  <c r="E38" i="14"/>
  <c r="D37" i="14" l="1"/>
  <c r="M38" i="14"/>
  <c r="M41" i="14" s="1"/>
  <c r="D40" i="14" l="1"/>
  <c r="I68" i="7" l="1"/>
  <c r="F29" i="14" s="1"/>
  <c r="I66" i="7" l="1"/>
  <c r="H27" i="14" l="1"/>
  <c r="I47" i="7" l="1"/>
  <c r="F26" i="14" s="1"/>
  <c r="L36" i="10"/>
  <c r="L32" i="10" l="1"/>
  <c r="L27" i="10" s="1"/>
  <c r="L22" i="10" s="1"/>
  <c r="L56" i="10" s="1"/>
  <c r="L56" i="11"/>
  <c r="L22" i="11" s="1"/>
  <c r="G27" i="17" s="1"/>
  <c r="I159" i="7" l="1"/>
  <c r="I154" i="7" s="1"/>
  <c r="G28" i="17"/>
  <c r="H27" i="17"/>
  <c r="H28" i="17" s="1"/>
  <c r="I212" i="7"/>
  <c r="I187" i="7" s="1"/>
  <c r="L84" i="11"/>
  <c r="I77" i="7"/>
  <c r="F33" i="14" s="1"/>
  <c r="G24" i="17" l="1"/>
  <c r="H24" i="17" s="1"/>
  <c r="L29" i="14"/>
  <c r="L37" i="14" s="1"/>
  <c r="L40" i="14" s="1"/>
  <c r="J26" i="14"/>
  <c r="J37" i="14" s="1"/>
  <c r="J40" i="14" s="1"/>
  <c r="J154" i="7"/>
  <c r="I67" i="7" l="1"/>
  <c r="J187" i="7"/>
  <c r="J245" i="7" s="1"/>
  <c r="I245" i="7"/>
  <c r="K126" i="8" l="1"/>
  <c r="I65" i="7" s="1"/>
  <c r="F28" i="14" s="1"/>
  <c r="I55" i="7"/>
  <c r="I45" i="7" l="1"/>
  <c r="F25" i="14" s="1"/>
  <c r="I43" i="7"/>
  <c r="F24" i="14" s="1"/>
  <c r="K113" i="8" l="1"/>
  <c r="K26" i="8" l="1"/>
  <c r="K213" i="8" s="1"/>
  <c r="I49" i="7"/>
  <c r="I42" i="7" s="1"/>
  <c r="I50" i="7"/>
  <c r="F27" i="14" l="1"/>
  <c r="F37" i="14" s="1"/>
  <c r="F40" i="14" s="1"/>
  <c r="G22" i="17"/>
  <c r="H22" i="17" s="1"/>
  <c r="J42" i="7"/>
  <c r="N31" i="18"/>
  <c r="I114" i="7" s="1"/>
  <c r="N24" i="18" l="1"/>
  <c r="N23" i="18" s="1"/>
  <c r="N22" i="18" l="1"/>
  <c r="N161" i="18" s="1"/>
  <c r="I106" i="7"/>
  <c r="H24" i="14" l="1"/>
  <c r="H37" i="14" s="1"/>
  <c r="I105" i="7"/>
  <c r="G23" i="17" l="1"/>
  <c r="J105" i="7"/>
  <c r="J181" i="7" s="1"/>
  <c r="I181" i="7"/>
  <c r="H40" i="14"/>
  <c r="N40" i="14" s="1"/>
  <c r="N37" i="14"/>
  <c r="G25" i="17" l="1"/>
  <c r="G29" i="17" s="1"/>
  <c r="H23" i="17"/>
  <c r="H25" i="17" l="1"/>
  <c r="H29" i="17" s="1"/>
</calcChain>
</file>

<file path=xl/sharedStrings.xml><?xml version="1.0" encoding="utf-8"?>
<sst xmlns="http://schemas.openxmlformats.org/spreadsheetml/2006/main" count="1884" uniqueCount="869">
  <si>
    <t>a.</t>
  </si>
  <si>
    <t>NO</t>
  </si>
  <si>
    <t>a</t>
  </si>
  <si>
    <t>b</t>
  </si>
  <si>
    <t>c</t>
  </si>
  <si>
    <t>I</t>
  </si>
  <si>
    <t>II</t>
  </si>
  <si>
    <t>PENDIDIKAN</t>
  </si>
  <si>
    <t>III</t>
  </si>
  <si>
    <t>B</t>
  </si>
  <si>
    <t>A</t>
  </si>
  <si>
    <t>C</t>
  </si>
  <si>
    <t>IV</t>
  </si>
  <si>
    <t>D</t>
  </si>
  <si>
    <t>20 (dua puluh) tahun</t>
  </si>
  <si>
    <t>10 (sepuluh) tahun</t>
  </si>
  <si>
    <t>G</t>
  </si>
  <si>
    <t>Doktor (S3)</t>
  </si>
  <si>
    <t>Magister (S2)</t>
  </si>
  <si>
    <t>Pendidikan dan pelatihan Prajabatan</t>
  </si>
  <si>
    <t>1.</t>
  </si>
  <si>
    <t>b.</t>
  </si>
  <si>
    <t>2.</t>
  </si>
  <si>
    <t>Ketua</t>
  </si>
  <si>
    <t>Anggota</t>
  </si>
  <si>
    <t>c.</t>
  </si>
  <si>
    <t>30 (tiga puluh) tahun</t>
  </si>
  <si>
    <t>Ketua/Wakil Ketua</t>
  </si>
  <si>
    <t>3.</t>
  </si>
  <si>
    <t xml:space="preserve">PERATURAN BERSAMA </t>
  </si>
  <si>
    <t>KEPALA BADAN KEPEGAWAIAN NEGARA</t>
  </si>
  <si>
    <t>TENTANG</t>
  </si>
  <si>
    <t>CONTOH</t>
  </si>
  <si>
    <t>DAFTAR USUL PENETAPAN ANGKA KREDIT</t>
  </si>
  <si>
    <t xml:space="preserve">MASA PENILAIAN :   </t>
  </si>
  <si>
    <t>KETERANGAN PERORANGAN</t>
  </si>
  <si>
    <t xml:space="preserve"> Nama</t>
  </si>
  <si>
    <t xml:space="preserve"> Nomor Seri Kartu Pegawai</t>
  </si>
  <si>
    <t>4.</t>
  </si>
  <si>
    <t xml:space="preserve"> Tempat dan Tanggal Lahir</t>
  </si>
  <si>
    <t>5.</t>
  </si>
  <si>
    <t xml:space="preserve"> Jenis Kelamin</t>
  </si>
  <si>
    <t>6.</t>
  </si>
  <si>
    <t xml:space="preserve"> Pendidikan yang diperhitungkan angka kreditnya</t>
  </si>
  <si>
    <t>7.</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</si>
  <si>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</si>
  <si>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</si>
  <si>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</si>
  <si>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</si>
  <si>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</si>
  <si>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</si>
  <si>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</si>
  <si>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</si>
  <si>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</si>
  <si>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</si>
  <si>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</si>
  <si>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</si>
  <si>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</si>
  <si>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</si>
  <si>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JUMLAH UNSUR PENUNJANG</t>
  </si>
  <si>
    <t>LAMPIRAN PENDUKUNG DUPAK :</t>
  </si>
  <si>
    <t>dan seterusnya</t>
  </si>
  <si>
    <t>…………………….,…………………………</t>
  </si>
  <si>
    <t>NIP.</t>
  </si>
  <si>
    <t>Catatan Pejabat Pengusul :</t>
  </si>
  <si>
    <t>……</t>
  </si>
  <si>
    <t xml:space="preserve">NIP. </t>
  </si>
  <si>
    <t>V</t>
  </si>
  <si>
    <t>Catatan Anggota Tim Penilai :</t>
  </si>
  <si>
    <t>( Nama Penilai  I  )</t>
  </si>
  <si>
    <t>(Nama Penilai  II )</t>
  </si>
  <si>
    <t>VI</t>
  </si>
  <si>
    <t>Catatan  Ketua Tim Penilai :</t>
  </si>
  <si>
    <t xml:space="preserve">Ketua  Tim Penilai, </t>
  </si>
  <si>
    <t xml:space="preserve"> ( N a m a  )</t>
  </si>
  <si>
    <t>NIP .</t>
  </si>
  <si>
    <t xml:space="preserve">Surat pernyataan melakukan kegiatan penunjang </t>
  </si>
  <si>
    <t>LAMPIRAN III</t>
  </si>
  <si>
    <t>MENTERI PENDIDIKAN DAN KEBUDAYAAN DAN</t>
  </si>
  <si>
    <t>JABATAN AKADEMIK DOSEN</t>
  </si>
  <si>
    <t>Pendidikan formal</t>
  </si>
  <si>
    <t>Melaksanakan perkulihan/ tutorial dan membimbing, menguji serta menyelenggarakan pendidikan di laboratorium, praktek keguruan bengkel/ studio/kebun percobaan/teknologi pengajaran dan praktek lapangan</t>
  </si>
  <si>
    <t>Membimbing seminar</t>
  </si>
  <si>
    <t>Membimbing mahasiswa seminar</t>
  </si>
  <si>
    <t xml:space="preserve">Membing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</si>
  <si>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</si>
  <si>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t>
  </si>
  <si>
    <t xml:space="preserve">Pembimbing utama </t>
  </si>
  <si>
    <t>Disertasi</t>
  </si>
  <si>
    <t>Thesis</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</si>
  <si>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</si>
  <si>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</si>
  <si>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</si>
  <si>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</si>
  <si>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</si>
  <si>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</si>
  <si>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</si>
  <si>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</si>
  <si>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</si>
  <si>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</si>
  <si>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</si>
  <si>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Mengembangkan program kuliah</t>
  </si>
  <si>
    <t>Melakukan kegiatan pengembangan program kuliah</t>
  </si>
  <si>
    <t>H</t>
  </si>
  <si>
    <t>Mengembangkan bahan pengajaran</t>
  </si>
  <si>
    <t>Buku ajar</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</si>
  <si>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</si>
  <si>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</si>
  <si>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</si>
  <si>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</si>
  <si>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</si>
  <si>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</si>
  <si>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</si>
  <si>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</si>
  <si>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</si>
  <si>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</si>
  <si>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</si>
  <si>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</si>
  <si>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</si>
  <si>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</si>
  <si>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</si>
  <si>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</si>
  <si>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</si>
  <si>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</si>
  <si>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</si>
  <si>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</si>
  <si>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</si>
  <si>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</si>
  <si>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</si>
  <si>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</si>
  <si>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</si>
  <si>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</si>
  <si>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M</t>
  </si>
  <si>
    <t>1)</t>
  </si>
  <si>
    <t>Monograf</t>
  </si>
  <si>
    <t>2)</t>
  </si>
  <si>
    <t>Internasional</t>
  </si>
  <si>
    <t>3)</t>
  </si>
  <si>
    <t>Diterbitkan dan diedarkan secara nasional.</t>
  </si>
  <si>
    <t>Nasional</t>
  </si>
  <si>
    <t>Tingkat internasional</t>
  </si>
  <si>
    <t>Tingkat nasional</t>
  </si>
  <si>
    <t>Tingkat lokal</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</si>
  <si>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</si>
  <si>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</si>
  <si>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</si>
  <si>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</si>
  <si>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</si>
  <si>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</si>
  <si>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</si>
  <si>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</si>
  <si>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</si>
  <si>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</si>
  <si>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</si>
  <si>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</si>
  <si>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</si>
  <si>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</si>
  <si>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Menjadi anggota dalam suatu Panitia/Badan pada perguruan tinggi</t>
  </si>
  <si>
    <t>Sebagai ketua/wakil ketua merangkap anggota</t>
  </si>
  <si>
    <t>Sebagai anggota</t>
  </si>
  <si>
    <t>Menjadi anggota panitia/badan pada lembaga pemerintah</t>
  </si>
  <si>
    <t>Panitia pusat</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</si>
  <si>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</si>
  <si>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</si>
  <si>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</si>
  <si>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</si>
  <si>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</si>
  <si>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</si>
  <si>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</si>
  <si>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</si>
  <si>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</si>
  <si>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</si>
  <si>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</si>
  <si>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Di lingkungan perguruan tinggi sebagai :</t>
  </si>
  <si>
    <t>Mendapat penghargaan/ tanda jasa</t>
  </si>
  <si>
    <t>Penghargaan/tanda jasa Satya Lancana Karya Satya</t>
  </si>
  <si>
    <t>Memperoleh penghargaan lainnya</t>
  </si>
  <si>
    <t>Tingkat provinsi</t>
  </si>
  <si>
    <t>Buku SD atau setingkat</t>
  </si>
  <si>
    <t>Mempunyai prestasi di bidang olahraga/humaniora</t>
  </si>
  <si>
    <t>Tingkat daerah/lokal</t>
  </si>
  <si>
    <t xml:space="preserve">Keanggotaan dalam tim penilaian </t>
  </si>
  <si>
    <t>Menjadi anggota tim penilaian  jabatan Akademik Dosen</t>
  </si>
  <si>
    <t>PELAKSANAAN PENELITIAN</t>
  </si>
  <si>
    <t>PELAKSANAAN PENDIDIKAN</t>
  </si>
  <si>
    <t>PELAKSANAAN PENGABDIAN KEPADA MASYARAKAT</t>
  </si>
  <si>
    <t xml:space="preserve">JUMLAH UNSUR UTAMA </t>
  </si>
  <si>
    <t>Pembantu direktur akademi/ketua jurusan/bagian pada Universitas/institut/sekolah tinggi</t>
  </si>
  <si>
    <t>Surat pernyataan telah melaksanakan kegiatan pendidikan</t>
  </si>
  <si>
    <t>Surat pernyataan telah melakukan kegiatan pengajaran</t>
  </si>
  <si>
    <t>Surat pernyataan telah melakukan kegiatan pengabdian kepada masyarakat</t>
  </si>
  <si>
    <t>Pendidikan dan pelatihan Prajabatan golongan III</t>
  </si>
  <si>
    <t xml:space="preserve">Diktat, modul, petunjuk praktikum, model, alat bantu, audio visual, naskah tutorial </t>
  </si>
  <si>
    <t>Melakukan kegiatan pengembangan diri untuk meningkatkan kompetensi</t>
  </si>
  <si>
    <t>Memberi latihan/penyuluhan/penataran/ceramah pada masyarakat</t>
  </si>
  <si>
    <t>Menulis buku pelajaran SLTA ke bawah yang diterbitkan dan diedarkan secara nasional</t>
  </si>
  <si>
    <t>Buku SLTA atau setingkat</t>
  </si>
  <si>
    <t>Buku SLTP atau setingkat</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</si>
  <si>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</si>
  <si>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</si>
  <si>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 xml:space="preserve"> Jabatan Akademik Dosen/TMT</t>
  </si>
  <si>
    <t>Hasil penelitian atau pemikiran yang dipublikasikan</t>
  </si>
  <si>
    <t>PENUNJANG TUGAS DOSEN</t>
  </si>
  <si>
    <t>SALINAN</t>
  </si>
  <si>
    <t xml:space="preserve">NOMOR : 4/VIII/PB/2014        </t>
  </si>
  <si>
    <t xml:space="preserve">NOMOR : 24 TAHUN 2014 </t>
  </si>
  <si>
    <t>INSTANSI : UNIVERSITAS ANDALAS</t>
  </si>
  <si>
    <t xml:space="preserve">SURAT PERNYATAAN </t>
  </si>
  <si>
    <t>Yang bertanda tangan di bawah ini    :</t>
  </si>
  <si>
    <t xml:space="preserve">Nama                               </t>
  </si>
  <si>
    <t>:</t>
  </si>
  <si>
    <t xml:space="preserve">NIP                                                    </t>
  </si>
  <si>
    <t>Pangkat/Golongan Ruang</t>
  </si>
  <si>
    <t>Jabatan Fungsional</t>
  </si>
  <si>
    <t>Unit Kerja</t>
  </si>
  <si>
    <t>Menyatakan bahwa  :</t>
  </si>
  <si>
    <t>Nama</t>
  </si>
  <si>
    <t>NIP</t>
  </si>
  <si>
    <t>No.</t>
  </si>
  <si>
    <t>Tanggal</t>
  </si>
  <si>
    <t>Keterangan/ Bukti Fisik</t>
  </si>
  <si>
    <t>JUMLAH TOTAL</t>
  </si>
  <si>
    <t>MELAKSANAKAN PENDIDIKAN</t>
  </si>
  <si>
    <t>Uraian Kegiatan</t>
  </si>
  <si>
    <t>Satuan Hasil</t>
  </si>
  <si>
    <t>Jumlah
Volume
Kegiatan</t>
  </si>
  <si>
    <t>Angka Kredit</t>
  </si>
  <si>
    <t>Jumlah
Angka
Kredit</t>
  </si>
  <si>
    <t>MELAKSANAKAN PENELITIAN</t>
  </si>
  <si>
    <t>Telah melaksanakan penelitian sebagai berikut :</t>
  </si>
  <si>
    <t>Telah melaksanakan pendidikan sebagai berikut :</t>
  </si>
  <si>
    <t>MELAKSANAKAN PENGABDIAN KEPADA MASYARAKAT</t>
  </si>
  <si>
    <t>Telah melakukan melaksanakan pengabdian kepada masyarakat sebagai berikut :</t>
  </si>
  <si>
    <t>MELAKSANAKAN PENUNJANG TUGAS DOSEN</t>
  </si>
  <si>
    <t>Telah melaksanakan penunjang tugas Dosen sebagai berikut :</t>
  </si>
  <si>
    <t>Menduduki jabatan pimpinan.</t>
  </si>
  <si>
    <t>Kurang dari satu semester dan minimal satu bulan.</t>
  </si>
  <si>
    <t>Memberi pelayanan kepada masyarakat atau kegiatan lain yang menunjang pelaksanaan tugas umum pemerintah dan pembangunan.</t>
  </si>
  <si>
    <t>Membuat/menulis karya pengabdian pada masyarakat yang tidak dipublikasikan.</t>
  </si>
  <si>
    <t>Berdasarkan penugasan lembaga perguruan tinggi.</t>
  </si>
  <si>
    <t>Berdasarkan bidang keahlian.</t>
  </si>
  <si>
    <t>Berdasarkan fungsi/jabatan.</t>
  </si>
  <si>
    <t>Membuat/menulis karya pengabdian.</t>
  </si>
  <si>
    <t xml:space="preserve"> </t>
  </si>
  <si>
    <t>PENETAPAN ANGKA KREDIT</t>
  </si>
  <si>
    <t>I.</t>
  </si>
  <si>
    <t>Tempat dan Tanggal Lahir</t>
  </si>
  <si>
    <t>Jenis Kelamin</t>
  </si>
  <si>
    <t>Pangkat dan Golongan Ruang/TMT</t>
  </si>
  <si>
    <t>Jabatan Fungsional/TMT</t>
  </si>
  <si>
    <t>UNSUR UTAMA</t>
  </si>
  <si>
    <t>A.</t>
  </si>
  <si>
    <t>B.</t>
  </si>
  <si>
    <t>UNSUR PENUNJANG</t>
  </si>
  <si>
    <t>JUMLAH UNSUR UTAMA DAN UNSUR PENUNJANG</t>
  </si>
  <si>
    <t>Universitas Andalas</t>
  </si>
  <si>
    <t xml:space="preserve">Kepada </t>
  </si>
  <si>
    <t xml:space="preserve">Alamat </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</si>
  <si>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</si>
  <si>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</si>
  <si>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</si>
  <si>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</si>
  <si>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</si>
  <si>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</si>
  <si>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 xml:space="preserve">Masa Penilaian : </t>
  </si>
  <si>
    <t>C.</t>
  </si>
  <si>
    <t>D.</t>
  </si>
  <si>
    <t>Pendidikan Terakhir</t>
  </si>
  <si>
    <t>Lama</t>
  </si>
  <si>
    <t>Baru</t>
  </si>
  <si>
    <t>Pendidikan</t>
  </si>
  <si>
    <t>Ketua jurusan pada politeknik/akademi/ sekretaris jurusan/bagian pada universitas/ institut/sekolah tinggi</t>
  </si>
  <si>
    <t>Pelaksanaan pendidikan</t>
  </si>
  <si>
    <t>Pelaksanaan penelitian</t>
  </si>
  <si>
    <t>Pelaksanaan pengabdian kepada masyarakat</t>
  </si>
  <si>
    <t>Jumlah Unsur Utama</t>
  </si>
  <si>
    <t>Jumlah Unsur Penunjang</t>
  </si>
  <si>
    <t>Penunjang tugas Dosen</t>
  </si>
  <si>
    <t xml:space="preserve">II. </t>
  </si>
  <si>
    <t>Jabatan</t>
  </si>
  <si>
    <t>Hasil penelitian atau hasil pemikiran yang dipublikasikan dalam bentuk buku</t>
  </si>
  <si>
    <t>Buku Referensi</t>
  </si>
  <si>
    <t>Hasil penelitian atau hasil pemikiran dalam buku yang dipublikasikan dan berisi berbagai tulisan dari berbagai penulis (book chapter):</t>
  </si>
  <si>
    <t>a)</t>
  </si>
  <si>
    <t>b)</t>
  </si>
  <si>
    <t>c)</t>
  </si>
  <si>
    <t>4)</t>
  </si>
  <si>
    <t>5)</t>
  </si>
  <si>
    <t>6)</t>
  </si>
  <si>
    <t>Menghasilkan karya ilmiah sesuai dengan bidang ilmunya:</t>
  </si>
  <si>
    <t>Hasil penelitian atau hasil pemikiran yang didesiminasikan :</t>
  </si>
  <si>
    <t>Dipresentasikan secara oral dan dimuat dalam prosiding yang dipublikasikan (ber ISSN/ISBN):</t>
  </si>
  <si>
    <t>Disajikan dalam bentuk poster dan dimuat dalam prosiding yang dipublikasikan:</t>
  </si>
  <si>
    <t>Disajikan dalam seminar/simposium/ lokakarya, tetapi tidak dimuat dalam prosiding yang dipublikasikan:</t>
  </si>
  <si>
    <t>Hasil penelitian/pemikiran yang tidak disajikan dalam seminar/simposium/ lokakarya, tetapi dimuat dalam prosiding:</t>
  </si>
  <si>
    <t>Hasil penelitian/pemikiran yang disajikan dalam koran/majalah populer/umum</t>
  </si>
  <si>
    <t>Hasil penelitian atau pemikiran atau kerjasama industri yang tidak dipublikasikan (tersimpan dalam perpustakaan)</t>
  </si>
  <si>
    <t>Menerjemahkan/menyadur buku ilmiah yang diterbitkan (ber ISBN)</t>
  </si>
  <si>
    <t>Mengedit/menyunting karya ilmiah dalam bentuk buku yang diterbitkan (ber ISBN)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</si>
  <si>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</si>
  <si>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</si>
  <si>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</si>
  <si>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Demikian pernyataan ini dibuat untuk dapat dipergunakan sebagaimana mestinya.</t>
  </si>
  <si>
    <t>Melaksanakan perkulihan / tutorial dan membimbing, menguji serta menyelenggarakan pendidikan di laboratorium, praktek keguruan bengkel/ studio/kebun percobaan/teknologi pengajaran dan praktek lapangan.</t>
  </si>
  <si>
    <t>Sub total per semester</t>
  </si>
  <si>
    <t>Membimbing seminar (maksimum 1 kum per semester)</t>
  </si>
  <si>
    <t>Semester</t>
  </si>
  <si>
    <t>Membimbing dan ikut membimbing dalam menghasilkan disertasi, thesis, skripsi dan laporan akhir studi (maksimum 32 kum per semester)</t>
  </si>
  <si>
    <t>Pembimbing 1</t>
  </si>
  <si>
    <t>Sub total pembimbing Pendamping</t>
  </si>
  <si>
    <t>Anggota Penguji</t>
  </si>
  <si>
    <t>Kegiatan</t>
  </si>
  <si>
    <t xml:space="preserve">Membimbing kuliah kerja nyata, pratek kerja nyata, praktek kerja lapangan </t>
  </si>
  <si>
    <t>Pembimbing Utama (Skripsi)</t>
  </si>
  <si>
    <t>Sub total Ketua Penguji</t>
  </si>
  <si>
    <t>Penasehat Akademik</t>
  </si>
  <si>
    <t>RESUME USUL PENETAPAN ANGKA KREDIT</t>
  </si>
  <si>
    <t>JABATAN AKADEMIK DOSEN UNIVERSITAS ANDALAS</t>
  </si>
  <si>
    <t>Jurusan</t>
  </si>
  <si>
    <t xml:space="preserve">Tanggal Penilaian </t>
  </si>
  <si>
    <t>KETERANGAN  PERORANGAN</t>
  </si>
  <si>
    <t>N a m a</t>
  </si>
  <si>
    <t>Pangkat dan Golongan Ruang / TMT</t>
  </si>
  <si>
    <t>Fakultas</t>
  </si>
  <si>
    <t xml:space="preserve">Diusulkan menjadi </t>
  </si>
  <si>
    <t>Sub Unsur</t>
  </si>
  <si>
    <t>BIDANG DAN BUTIR KEGIATAN YANG DINILAI</t>
  </si>
  <si>
    <t xml:space="preserve">Pendidikan Sekolah </t>
  </si>
  <si>
    <t>Penelitian</t>
  </si>
  <si>
    <t>Pengabdian</t>
  </si>
  <si>
    <t>Penunjang</t>
  </si>
  <si>
    <t>Jumlah</t>
  </si>
  <si>
    <t>Jml Usul Angka Kredit</t>
  </si>
  <si>
    <t>Kelebihan AK yang lalu</t>
  </si>
  <si>
    <t>Kelebihan yang Diakui Kelompok C - Pelaksanaan Penelitian Sebesar 80 %</t>
  </si>
  <si>
    <t>Jml AK Seluruhnya</t>
  </si>
  <si>
    <t>Jml AK Seharusnya</t>
  </si>
  <si>
    <t>≤ 10 %</t>
  </si>
  <si>
    <t>Tanda Centang</t>
  </si>
  <si>
    <t xml:space="preserve">1. </t>
  </si>
  <si>
    <t>Karena Telah Memenuhi Seluruh Persyaratan.</t>
  </si>
  <si>
    <t>Menyetujui :</t>
  </si>
  <si>
    <t>Lampiran IV.e.</t>
  </si>
  <si>
    <t>Dalam Bidang Ilmu</t>
  </si>
  <si>
    <t>Pertimbangan TPJA Fakultas</t>
  </si>
  <si>
    <t>Nama Tim Penilai</t>
  </si>
  <si>
    <t>Tanda Tangan</t>
  </si>
  <si>
    <t>......................</t>
  </si>
  <si>
    <t>setelah melengkapi persyaratan sbb :</t>
  </si>
  <si>
    <t>Keterangan :</t>
  </si>
  <si>
    <t>Kolom Warna Kuning :  Angka Kredit Kumulatif Inpasing Dosen (sesuai Lampiran III)</t>
  </si>
  <si>
    <t>URL Peer Review</t>
  </si>
  <si>
    <t>URL Dokumen/ Bukti Fisik</t>
  </si>
  <si>
    <t>Artikel/ Jurnal</t>
  </si>
  <si>
    <t>Jurnal Internasional Bereputasi</t>
  </si>
  <si>
    <t>Jurnal Internasional</t>
  </si>
  <si>
    <t>Pembimbing Pendamping/Pembantu (Skripsi)</t>
  </si>
  <si>
    <t xml:space="preserve">Ketua Penguji </t>
  </si>
  <si>
    <t>Sub total Anggota Penguji</t>
  </si>
  <si>
    <t>Jabatan/ Semester</t>
  </si>
  <si>
    <t>Laporan PKM</t>
  </si>
  <si>
    <t>:  .............................</t>
  </si>
  <si>
    <t>_______________________</t>
  </si>
  <si>
    <t xml:space="preserve"> NIP ............................</t>
  </si>
  <si>
    <t>Kolom Warna Biru : Diisi oleh sesuai dengan hasil penilaian angka kredit Tim TPJA.</t>
  </si>
  <si>
    <t>Ketua TPJA</t>
  </si>
  <si>
    <t>Jenis Dokumen</t>
  </si>
  <si>
    <t>URL Dokumen</t>
  </si>
  <si>
    <t>SCAN SK Jabatan Terakhir</t>
  </si>
  <si>
    <t>SCAN SK Pangkat Terakhir</t>
  </si>
  <si>
    <t>SCAN Persetujuan/Pertimbangan Senat Fakultas</t>
  </si>
  <si>
    <t>SCAN Daftar Hadir Anggota Senat Fakultas</t>
  </si>
  <si>
    <t>SCAN Surat Pernyataan Keabsahan Karya Ilmiah</t>
  </si>
  <si>
    <t>SCAN Sertifikat Pendidik (Serdos)</t>
  </si>
  <si>
    <t>9</t>
  </si>
  <si>
    <t>PERSYARATAN ADMINSITRASI (FORMAT PDF UKURAN FILE MAKSIMAL 2 MB)</t>
  </si>
  <si>
    <t>A. Persyaratan Umum</t>
  </si>
  <si>
    <t>Petunjuk Pengisian</t>
  </si>
  <si>
    <t>SCAN Ijazah Terakhir, Sertifikat Akreditasi Prodi (Khusus S3 lulusan Dalam Negeri), dan Penyetaraan Ijazah (untuk lulusan Luar Negeri)</t>
  </si>
  <si>
    <t>Dokumen disusun sesuai urutan dalam bentuk 1 (satu) file dengan format PDF dan  URL Dokumen direct link ke https://drive.google.com/</t>
  </si>
  <si>
    <t>SCAN Surat Keputusan Pemberian Tugas Belajar/Izin Belajar (Bila Mengusulkan Ijazah Baru)</t>
  </si>
  <si>
    <t>Dokumen dalam bentuk 1 (satu) file dengan format PDF dan URL Dokumen direct link ke https://drive.google.com/</t>
  </si>
  <si>
    <t>SCAN Surat Keputusan Pengaktifan Kembali (Bila Tugas Belajar)</t>
  </si>
  <si>
    <t>PDF Ringkasan (dilengkapi dengan cover, lembar pengesahan, daftar isi) Disertasi/Thesis (sesuai pendidikan terakhir)</t>
  </si>
  <si>
    <t>SCAN Penetapan Angka Kredit Terakhir</t>
  </si>
  <si>
    <t xml:space="preserve"> SCAN PPKP (DP3) 2 Tahun Terakhir</t>
  </si>
  <si>
    <t>SCAN Surat Pernyataan Pengesahan Hasil Validasi Karya Ilmiah dari Dekan</t>
  </si>
  <si>
    <t>Dokumen dalam bentuk 1 (satu) file dengan format PDF yang telah ditandatangan diatas materai Rp. 6.000,- dan URL Dokumen direct link ke https://drive.google.com/</t>
  </si>
  <si>
    <t>SCAN SK Pengangkatan Pertama dalam Jabatan Asisten Ahli</t>
  </si>
  <si>
    <t>B. Persyaratan Khusus</t>
  </si>
  <si>
    <t>Deskripsi</t>
  </si>
  <si>
    <t>Kuantitas/ Angka Kredit</t>
  </si>
  <si>
    <t>Usulan Kenaikan Jabatan Akademik ke Profesor</t>
  </si>
  <si>
    <t>Deskripsi berisi informasi/penjelasan secara kuantitas atau keterangan tambahan dari masing-masing kegiatan yang diajukan.</t>
  </si>
  <si>
    <t>Bukti pernah mendapatkan hibah penelitian kompetitif/penugasan tingkat daerah/nasional/kementerian/internasional/korporasi, atau kompetitif internal Perguruan Tinggi (sebagai ketua); atau</t>
  </si>
  <si>
    <t>Dokumen disusun sesuai urutan tahun kegiatan dalam bentuk 1 (satu) file dengan format PDF dan  URL Dokumen direct link ke https://drive.google.com/</t>
  </si>
  <si>
    <t>Bukti pernah membimbing/membantu membimbing program doktor; atau</t>
  </si>
  <si>
    <t xml:space="preserve">Bukti pernah menguji sekurang-kurangnya 3 (tiga) mahasiswa program doktor (baik di perguruan tinggi sendiri maupun perguruan tinggi lain); atau  </t>
  </si>
  <si>
    <t>Bukti sebagai reviewer sekurang-kurangnya pada 2 (dua) jurnal internasional bereputasi yang berbeda.</t>
  </si>
  <si>
    <t>Usulan Kenaikan Jabatan Akademik ke Lektor Kepala dengan masa kerja kurang 8 (delapan) tahun sejak pengangkatan pertama dalam jabatan Asisten Ahli</t>
  </si>
  <si>
    <t>Membimbing Skripsi/Tugas Akhir</t>
  </si>
  <si>
    <t>Dokumen disusun sesuai urutan tanggal kegiatan dalam bentuk 1 (satu) file dengan format PDF dan  URL Dokumen direct link ke https://drive.google.com/</t>
  </si>
  <si>
    <t>Membimbing Tesis/Disertasi</t>
  </si>
  <si>
    <t>Membimbing KKN</t>
  </si>
  <si>
    <t>Membimbing PKL</t>
  </si>
  <si>
    <t>e.</t>
  </si>
  <si>
    <t>Membimbing KKL</t>
  </si>
  <si>
    <t>f.</t>
  </si>
  <si>
    <t>Membimbing Kegiatan Mahasiswa</t>
  </si>
  <si>
    <t>Usulan Kenaikan Jabatan Akademik dari Lektor Kepala ke Profesor dengan masa kerja 10 (sepuluh) sampai 20 (dua puluh) tahun</t>
  </si>
  <si>
    <t>Nama legkap dengan gelar (termasuk Gelar Ijazah yang akan diusulkan)</t>
  </si>
  <si>
    <t>NIP/NIDN/NIDK</t>
  </si>
  <si>
    <t>NIP dan NIDN/NIDK</t>
  </si>
  <si>
    <t>Nomor Seri Kartu Pegawai</t>
  </si>
  <si>
    <t>Harus diisi</t>
  </si>
  <si>
    <t>SK Jabatan Akademik/Fungsional terakhir dan TMT (Terhitung Mulai Tanggal) SK</t>
  </si>
  <si>
    <t>SK Pangkat terakhir (kalau SK Pangkat sebelumnya berstatus CPNS maka di input TMT CPNS)</t>
  </si>
  <si>
    <t>Masa Kerja Golongan</t>
  </si>
  <si>
    <t>Lihat masa karja Golongan pada SK Pangkat Terakhir (Harus sama)</t>
  </si>
  <si>
    <t>Dihitung dari selisih TMT CPNS Ybs. sampai bulan dan tahun pengusulan DUPAK ini.</t>
  </si>
  <si>
    <t xml:space="preserve">Ketentuan Pengisian Penetapan Angka Kredit LAMA (Kolom Kuning): </t>
  </si>
  <si>
    <t>Pendidikan Sekolah</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</si>
  <si>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</si>
  <si>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Dalam Mata Kuliah (untuk usul Asisten Ahli, Lektor, dan Lektor Kepala ) dan Dalam Bidang Ilmu (untuk usulan ke Guru Besar/Profesor) Wajib di isi sesuai dengan pertimbangan Ketua Jurusan/Bagian masing-masing sesuai dengan ketentuan yang berlaku.</t>
  </si>
  <si>
    <t xml:space="preserve">pada tanggal : </t>
  </si>
  <si>
    <t>Kolom biru harus disi</t>
  </si>
  <si>
    <t>Berita Acara Seminar</t>
  </si>
  <si>
    <t>Berita Acara Ujian</t>
  </si>
  <si>
    <t>Tanggal Terbit/ Publish</t>
  </si>
  <si>
    <t>Menghasilkan karya ilmiah:</t>
  </si>
  <si>
    <t>Hasil penelitian atau hasil pemikiran yang dipublikasikan dalam bentuk buku:</t>
  </si>
  <si>
    <t>Penerbit</t>
  </si>
  <si>
    <t>Penulis</t>
  </si>
  <si>
    <t>Hasil penelitian atau hasil pemikiran yang dipublikasikan dalam bentuk jurnal ilmiah :</t>
  </si>
  <si>
    <t>Nama Jurnal</t>
  </si>
  <si>
    <t>Volume Jurnal</t>
  </si>
  <si>
    <t>Nomor Jurnal</t>
  </si>
  <si>
    <t>Tahun Terbit</t>
  </si>
  <si>
    <t>Halaman</t>
  </si>
  <si>
    <t>ISSN</t>
  </si>
  <si>
    <t>DOI</t>
  </si>
  <si>
    <t>Alamat Web Jurnal</t>
  </si>
  <si>
    <t>URL Dokumen Cek Similarity :</t>
  </si>
  <si>
    <t>URL Index Jurnal</t>
  </si>
  <si>
    <t>URL Dokumen Bukti Korespondensi</t>
  </si>
  <si>
    <t>Apakah ini syarat khusus?</t>
  </si>
  <si>
    <t>Keterangan Tambahan</t>
  </si>
  <si>
    <t>Judul Artikel</t>
  </si>
  <si>
    <t>tidak</t>
  </si>
  <si>
    <t>Jurnal Nasional Terakreditasi/Peringkat 1 dan 2 (SINTA)</t>
  </si>
  <si>
    <t>Jurnal Nasional DOAJ/CABI/Copernicus/Peringkat 3 dan 4 (SINTA)</t>
  </si>
  <si>
    <t>Jurnal Nasional Peringkat 5 dan 6 (SINTA)</t>
  </si>
  <si>
    <t>Dipresentasikan secara oral dan dimuat dalam prosiding yang dipublikasikan (ber ISSN/ISBN) :</t>
  </si>
  <si>
    <t>Internasional terindeks pada Scimagojr dan Scopus</t>
  </si>
  <si>
    <t>Internasional terindeks pada Scopus, IEEE, SPIE</t>
  </si>
  <si>
    <t xml:space="preserve"> Internasional</t>
  </si>
  <si>
    <t xml:space="preserve">Hasil penelitian/pemikiran yang disajikan dalam koran/majalah populer/umum: </t>
  </si>
  <si>
    <t>Hasil penelitian atau hasil pemikiran yang tidak di publikasikan (tersimpan di perpustakaan perguruan tinggi) :</t>
  </si>
  <si>
    <t>Membuat rancangan dan karya teknologi yang dipatenkan atau seni yang yang terdaftar di HAKI secara nasional dan internasional</t>
  </si>
  <si>
    <t xml:space="preserve">Internasional yang sudah diimplementasikan di industri (paling sedikit diakui oleh 4 Negara) </t>
  </si>
  <si>
    <t xml:space="preserve">Internasional yang belum diimplementasikan di industri (paling sedikit diakui oleh 4 Negara) </t>
  </si>
  <si>
    <t>Nasional yang sudah diimplementasikan di industri</t>
  </si>
  <si>
    <t>Nasional yang belum diimplementasikan di industri</t>
  </si>
  <si>
    <t>Nasional, dalam bentuk Paten Sederhana yang memiliki sertifikat dari Direktorat Jenderal Kekayaan Intelektual, Kemenkumham.</t>
  </si>
  <si>
    <t>Karya ciptaan, desain industri, indikasi geografis yang memiliki sertifikat dari Direktorat Jenderal Kekayaan Intelektual, Kemenkumham (Sertifikat Penciptaan)</t>
  </si>
  <si>
    <t xml:space="preserve">Membuat rancangan dan karya teknologi yang tidak dipatenkan; rancangan dan karya seni monumental yang tidak terdaftar di HKI tetapi telah dipresentasikan pada forum yang teragenda: </t>
  </si>
  <si>
    <t xml:space="preserve">NIP/NIDN/NIDK </t>
  </si>
  <si>
    <t>Jabatan Akademik Dosen / TMT</t>
  </si>
  <si>
    <t xml:space="preserve"> NIP/NIDN/NIDK</t>
  </si>
  <si>
    <t>Keanggotaan dalam tim penilai jabatan akademik dosen (tiap semester)</t>
  </si>
  <si>
    <t>Menjadi Asesor kegiatan seperti PAK, BKD, Hibah Penelitian dan Pengabdian (tiap kegiatan)</t>
  </si>
  <si>
    <t>Menjadi Asesor</t>
  </si>
  <si>
    <t>Hasil kegiatan pengabdian kepada masyarakat yang dipublikasikan di sebuah terbitan berkala/jurnal pengabdian kepada masyarakat atau teknologi tepat guna, merupakan diseminasi dari luaran program kegiatan Pengabdian kepada masvarakat, tiap karya</t>
  </si>
  <si>
    <t>Hasil kegiatan pengabdian kepada masyarakat yang dipublikasikan</t>
  </si>
  <si>
    <t>Berperan serta aktif dalam pengelolaan jurnal ilmiah (per-tahun)</t>
  </si>
  <si>
    <t>Editor/dewan penyunting/dewan redaksi jurnal ilmiah internasional</t>
  </si>
  <si>
    <t>Editor/dewan penyunting/dewan redaksi jurnal ilmiah nasional</t>
  </si>
  <si>
    <t>Tingkat internasional, tiap program</t>
  </si>
  <si>
    <t>Tingkat nasional, tiap program</t>
  </si>
  <si>
    <t>Tingkat lokal, tiap program</t>
  </si>
  <si>
    <t>Memberi latihan/penyuluhan/penataran/ ceramah pada masyarakat terjadwal/ terpogram</t>
  </si>
  <si>
    <t>Melaksanakan pengembangan hasil pendidikan, dan penelitian yang dapat dimanfaatkan oleh masyarakat/indusri, setiap program</t>
  </si>
  <si>
    <t>Menduduki jabatan pimpinan pada lembaga pemerintahan/pejabat negara yang harus dibebaskan dari jabatan organiknya, setiap semester</t>
  </si>
  <si>
    <t>jabatan/ semester</t>
  </si>
  <si>
    <t>Fakultas MIPA Universitas Andalas</t>
  </si>
  <si>
    <t>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t>
  </si>
  <si>
    <t>Fakultas MIPA</t>
  </si>
  <si>
    <t>Sekretaris jurusan pada politeknik/ akademik dan kepala laboratorium universitas/ institut/ sekolah tinggi/ politeknik/ akademi</t>
  </si>
  <si>
    <r>
      <t>Hasil penelitian atau hasil pemikiran dalam buku yang dipublikasikan dan berisi berbagai tulisan dari berbagai penulis (</t>
    </r>
    <r>
      <rPr>
        <b/>
        <i/>
        <sz val="10"/>
        <rFont val="Bookman Old Style"/>
        <family val="1"/>
      </rPr>
      <t>book chapter</t>
    </r>
    <r>
      <rPr>
        <b/>
        <sz val="10"/>
        <rFont val="Bookman Old Style"/>
        <family val="1"/>
      </rPr>
      <t>):</t>
    </r>
  </si>
  <si>
    <t>Jurnal Nasional DOAJ/ CABI/ Copernicus/ Peringkat 3 dan 4 (SINTA)</t>
  </si>
  <si>
    <t>Jurnal Nasional di Luar Peringkat 1-6</t>
  </si>
  <si>
    <t>Melaksanakan pengembangan hasil pendidikan dan penelitian.</t>
  </si>
  <si>
    <t xml:space="preserve">Internasional </t>
  </si>
  <si>
    <t>Jurnal Nasional/Nasional di Luar Peringkat 1-6</t>
  </si>
  <si>
    <t xml:space="preserve">Ketua Jurusan Biologi </t>
  </si>
  <si>
    <t>Fakultas MIPA Univesitas Andalas</t>
  </si>
  <si>
    <t xml:space="preserve">SJR (Opsional) </t>
  </si>
  <si>
    <t>No</t>
  </si>
  <si>
    <t xml:space="preserve">URL Dokumen Cek Similarity </t>
  </si>
  <si>
    <t>Impact Factor(Opsional)</t>
  </si>
  <si>
    <t>SK Dekan FMIPA Unand No.: 201/XIII/D/FMIPA-2019</t>
  </si>
  <si>
    <t>SK Dekan FMIPA Unand No.: 473/XIII/D/FMIPA-2019</t>
  </si>
  <si>
    <t>Semester Ganjil 2019/2020</t>
  </si>
  <si>
    <t>Semester Genap 2018/2019</t>
  </si>
  <si>
    <t>SK Dekan FMIPA Unand No.: 106/UN16.03.D/KPT/2020</t>
  </si>
  <si>
    <t>SK Dekan FMIPA Unand No.: 304/UN16.03.D/KPT/2020</t>
  </si>
  <si>
    <t>Semester Ganjil 2020/2021</t>
  </si>
  <si>
    <t>06/08/2020</t>
  </si>
  <si>
    <t>Pembimbing Utama (Disertasi)</t>
  </si>
  <si>
    <t>Pembimbing Utama (Tesis)</t>
  </si>
  <si>
    <t>Pembimbing Pendamping/Pembantu (Disertasi)</t>
  </si>
  <si>
    <t>Pembimbing Pendamping/Pembantu (Tesis)</t>
  </si>
  <si>
    <t>SK Dekan FMIPA Unand No: 353/XIII/D/FMIPA-2019</t>
  </si>
  <si>
    <t>SK Dekan FMIPA Unand No:65/UN16.03.D/XIII/KPT/2020</t>
  </si>
  <si>
    <t>16/01/2020</t>
  </si>
  <si>
    <t>13/08/2019</t>
  </si>
  <si>
    <t>SK Dekan FMIPA Unand No:276/UN16.03.D/XIII/KPT/2020</t>
  </si>
  <si>
    <t>18/08/2020</t>
  </si>
  <si>
    <t>MIPA</t>
  </si>
  <si>
    <t>Biologi</t>
  </si>
  <si>
    <t>: MIPA</t>
  </si>
  <si>
    <t xml:space="preserve">Ditetapkan di : </t>
  </si>
  <si>
    <t>__________________________________</t>
  </si>
  <si>
    <t>Nomor :              /UN16.03.D/KP/2021</t>
  </si>
  <si>
    <t>2455-4758</t>
  </si>
  <si>
    <t>Dr. Wilson Novarino, M.Si</t>
  </si>
  <si>
    <t>197402212005012001</t>
  </si>
  <si>
    <t>19711103 199802 1 001</t>
  </si>
  <si>
    <t>NIP. 19711103 199802 1 001</t>
  </si>
  <si>
    <t>Biogenesis: Jurnal Ilmiah Biologi</t>
  </si>
  <si>
    <t>Ketua Jurusan Biologi</t>
  </si>
  <si>
    <t>15/07/2019</t>
  </si>
  <si>
    <t>SK Dekan FMIPA Unand No: 380/XIII/D/FMIPA-2018</t>
  </si>
  <si>
    <t>16/09/2019</t>
  </si>
  <si>
    <t>Pengurus Pusat Studi Alam Sumatera (Sumatera Nature Studi Center) Universitas Andalas Periode 2020 s/d 2024</t>
  </si>
  <si>
    <t>Penata Tk. I / III.d</t>
  </si>
  <si>
    <t>4. Semester Ganjil 2020/2021 (Agustus 2020 s/d Januari 2021)</t>
  </si>
  <si>
    <t>Lembar pengesahan Skripsi</t>
  </si>
  <si>
    <t>03/05/2019</t>
  </si>
  <si>
    <t>07/05/2019</t>
  </si>
  <si>
    <r>
      <t xml:space="preserve">Melampirkan bukti  proses  pembimbingan  </t>
    </r>
    <r>
      <rPr>
        <b/>
        <sz val="11"/>
        <rFont val="Bookman Old Style"/>
        <family val="1"/>
      </rPr>
      <t xml:space="preserve">paling  sedikit  setara  40  (empat  puluh)  </t>
    </r>
    <r>
      <rPr>
        <sz val="11"/>
        <rFont val="Bookman Old Style"/>
        <family val="1"/>
      </rPr>
      <t>angka kredit  yang  berasal dari :</t>
    </r>
  </si>
  <si>
    <r>
      <t xml:space="preserve">Melampirkan  bukti  proses  pembimbingan  </t>
    </r>
    <r>
      <rPr>
        <b/>
        <sz val="11"/>
        <rFont val="Bookman Old Style"/>
        <family val="1"/>
      </rPr>
      <t xml:space="preserve">paling  sedikit  setara  80 (delapan puluh) </t>
    </r>
    <r>
      <rPr>
        <sz val="11"/>
        <rFont val="Bookman Old Style"/>
        <family val="1"/>
      </rPr>
      <t>angka kredit yang berasal dari:</t>
    </r>
  </si>
  <si>
    <t>Reviewer 1</t>
  </si>
  <si>
    <t>Reviewer 2</t>
  </si>
  <si>
    <t>Lektor Kepala</t>
  </si>
  <si>
    <t>Fisiologi Hewan</t>
  </si>
  <si>
    <t>≥ 40 %</t>
  </si>
  <si>
    <t>DISETUJUI/DIUSULKAN menjadi Lektor Kepala (700 Kum)</t>
  </si>
  <si>
    <t>DITOLAK DIUSULKAN menjadi Lektor Kepala (700 Kum) dengan alasan sbb:</t>
  </si>
  <si>
    <t>03/06/2021</t>
  </si>
  <si>
    <t>SK Dekan FMIPA Unand No: 182/UN16.03.D/XIII/KPT/2021</t>
  </si>
  <si>
    <t>Dekan Fakultas MIPA Universitas Andalas</t>
  </si>
  <si>
    <t>Prof. Dr. Syukri Arief, M.Eng</t>
  </si>
  <si>
    <t>NIP. 196609181991031005</t>
  </si>
  <si>
    <t>Padang, 6 Agustus 2021</t>
  </si>
  <si>
    <t>Padang, 30 September 2021</t>
  </si>
  <si>
    <t xml:space="preserve"> SKS</t>
  </si>
  <si>
    <t xml:space="preserve">  SKS</t>
  </si>
  <si>
    <t>Kuliah Teknik Biologi Lab. Dan Lapangan, Kls. A (3 pertemuan, 1 SKS)</t>
  </si>
  <si>
    <t>SK Dekan FMIPA Unand No.: 137/UN16.03.D/XIII/KPT/2021</t>
  </si>
  <si>
    <t>Semester Genap 2019/2020</t>
  </si>
  <si>
    <t>Semester Genap 2020/2021</t>
  </si>
  <si>
    <t>Dr. Aadrean, S.Si, M.Si</t>
  </si>
  <si>
    <t>198602042012121001/ 0004028601</t>
  </si>
  <si>
    <t>Padang, 4 Februari 1986</t>
  </si>
  <si>
    <t>Laki-Laki</t>
  </si>
  <si>
    <t>Doktor (S3) tahun 2017</t>
  </si>
  <si>
    <t>6 tahun 0 bulan</t>
  </si>
  <si>
    <t>Padang, 31 September 2021</t>
  </si>
  <si>
    <t>19860204 201212 1 001</t>
  </si>
  <si>
    <t>Lektor</t>
  </si>
  <si>
    <t>Lektor /1 Februari 2019</t>
  </si>
  <si>
    <t>1. Semester Genap 2018/2019 (Februari 2019 s/d Juli 2019)  maksimum 11  SKS per semester</t>
  </si>
  <si>
    <t>L 300</t>
  </si>
  <si>
    <t>1. Semester Ganjil 2019/2020 (Agustus 2019 s/d Januari 2020)</t>
  </si>
  <si>
    <t>2. Semester Genap 2019/2020 (Februari 2020 s/d Juli 2020)</t>
  </si>
  <si>
    <t>3. Semester Ganjil 2020/2021 (Agustus 2020 s/d Januari 2021)</t>
  </si>
  <si>
    <t>4. Semester Genap 2020/2021 (Februari 2021 s/d Juli 2021)</t>
  </si>
  <si>
    <t xml:space="preserve">Penasehat Akademik Smt. Ganjil T.A. 2019/2020
BP: 1810423001 - 1810423019 </t>
  </si>
  <si>
    <t xml:space="preserve">Penasehat Akademik Smt. Genap T.A. 2019/2020
BP: 1810423001 - 1810423019 </t>
  </si>
  <si>
    <t xml:space="preserve">Penasehat Akademik Smt. Ganjil T.A. 2020/2021
BP: 1810423001 - 1810423019 </t>
  </si>
  <si>
    <t xml:space="preserve">Penasehat Akademik Smt. Genap T.A. 2020/2021
BP: 1810423001 - 1810423019 </t>
  </si>
  <si>
    <t>SK Dekan FMIPA Unand No:62/UN16.03.D/XIII/KPT/2021</t>
  </si>
  <si>
    <t>26/02/2021</t>
  </si>
  <si>
    <t>SK Rektor Unand No: 86/UN16.R/KPT/2021</t>
  </si>
  <si>
    <t>Kuliah Ekologi Hewan, Kls. A (2 pertemuan, 2 SKS)</t>
  </si>
  <si>
    <t>Kuliah Ekologi Hewan, Kls. B (2 pertemuan, 2 SKS)</t>
  </si>
  <si>
    <t>Praktikum Ekologi Hewan, Kls. KBI (4 pertemuan, 1 SKS)</t>
  </si>
  <si>
    <t>Praktikum Ekologi Hewan, Kls. A (3 pertemuan, 1 SKS)</t>
  </si>
  <si>
    <t>Praktikum Ekologi Hewan, Kls. B (3 pertemuan, 1 SKS)</t>
  </si>
  <si>
    <t>Praktikum Ekologi Hewan, Kls. C (3 pertemuan, 1 SKS)</t>
  </si>
  <si>
    <t>Praktikum Ekologi Hewan, Kls. D (3 pertemuan, 1 SKS)</t>
  </si>
  <si>
    <t>Kuliah Sistem Informasi Geografis, Kls. A (9 pertemuan, 3 SKS)</t>
  </si>
  <si>
    <t>Kuliah Pemantauan dan Pengelolaan Habitat, S2 (7 pertemuan, 2 SKS)</t>
  </si>
  <si>
    <t>Kuliah Ekologi Lanskap, S2 (7 pertemuan, 2 SKS)</t>
  </si>
  <si>
    <t>2. Semester Ganjil 2019/2020 (Agustus 2019 s/d Januari 2020)  maksimum 11  SKS per semester</t>
  </si>
  <si>
    <t>Kuliah Teknik Biologi Lab. Dan Lapangan, Kls. KBI (3 pertemuan, 1 SKS)</t>
  </si>
  <si>
    <t>Kuliah Pengantar Biodiversitas, Kls. A (4 pertemuan, 2 SKS)</t>
  </si>
  <si>
    <t>Kuliah Pengantar Biodiversitas, Kls. A (3 pertemuan, 2 SKS)</t>
  </si>
  <si>
    <t>Kuliah Pengantar Biodiversitas, Kls. KBI (3 pertemuan, 2 SKS)</t>
  </si>
  <si>
    <t>Kuliah Pengantar Biodiversitas, Kls. B (3 pertemuan, 2 SKS)</t>
  </si>
  <si>
    <t>Kuliah Biokonservasi, Kls. A (4 pertemuan, 2 SKS)</t>
  </si>
  <si>
    <t>Kuliah Biokonservasi, Kls. B (4 pertemuan, 2 SKS)</t>
  </si>
  <si>
    <t>Kuliah Biokonservasi, Kls. KBI (4 pertemuan, 2 SKS)</t>
  </si>
  <si>
    <t>Praktikum Biokonservasi, Kls. A (3 pertemuan, 1 SKS)</t>
  </si>
  <si>
    <t>Praktikum Biokonservasi, Kls. B (3 pertemuan, 1 SKS)</t>
  </si>
  <si>
    <t>Praktikum Biokonservasi, Kls. KBI (3 pertemuan, 1 SKS)</t>
  </si>
  <si>
    <t>Kuliah Biokomputasi, Kls. A (5 pertemuan, 2 SKS)</t>
  </si>
  <si>
    <t>Kuliah Biokomputasi, Kls. B (5 pertemuan, 2 SKS)</t>
  </si>
  <si>
    <t>Kuliah Biokomputasi, Kls. KBI (5 pertemuan, 2 SKS)</t>
  </si>
  <si>
    <t>Praktikum Biokomputasi, Kls. A (4 pertemuan, 1 SKS)</t>
  </si>
  <si>
    <t>Praktikum Biokomputasi, Kls. B (4 pertemuan, 1 SKS)</t>
  </si>
  <si>
    <t>Praktikum Biokomputasi, Kls. KBI (4 pertemuan, 1 SKS)</t>
  </si>
  <si>
    <t>Kuliah Kopnservasi Satwa Liar, Kls. A (7 pertemuan, 3 SKS)</t>
  </si>
  <si>
    <t>Kuliah Sistem Informasi Geografis, Kls. A (7 pertemuan, 3 SKS)</t>
  </si>
  <si>
    <t>3. Semester Genap 2019/2020 (Februari 2020 s/d Juli 2020)  maksimum 11  SKS per semester</t>
  </si>
  <si>
    <t>Kuliah Ekologi Hewan, Kls. C (4 pertemuan, 2 SKS)</t>
  </si>
  <si>
    <t>Kuliah Ekologi Hewan, Kls. KBI (4 pertemuan, 2 SKS)</t>
  </si>
  <si>
    <t>Praktikum Ekologi Hewan, Kls. C (2 pertemuan, 1 SKS)</t>
  </si>
  <si>
    <t>Praktikum Ekologi Hewan, Kls. KBI (2 pertemuan, 1 SKS)</t>
  </si>
  <si>
    <t>Kuliah Konservasi Satwa Liar, Kls. A (14 pertemuan, 3 SKS)</t>
  </si>
  <si>
    <t>Kuliah Biokonservasi, Kls. A (3 pertemuan, 2 SKS)</t>
  </si>
  <si>
    <t>Kuliah Biokonservasi, Kls. B (3 pertemuan, 2 SKS)</t>
  </si>
  <si>
    <t>Kuliah Biokonservasi, Kls. C (3 pertemuan, 2 SKS)</t>
  </si>
  <si>
    <t>Kuliah Biokonservasi, Kls. KBI (3 pertemuan, 2 SKS)</t>
  </si>
  <si>
    <t>Kuliah Pengantar Biodiversitas, Kls. B (4 pertemuan, 2 SKS)</t>
  </si>
  <si>
    <t>Kuliah Pengantar Biodiversitas, Kls. KBI (4 pertemuan, 2 SKS)</t>
  </si>
  <si>
    <t>Praktikum Biomonitoring, Kls. C (6 pertemuan, 1 SKS)</t>
  </si>
  <si>
    <t>Praktikum Biokomputasi, Kls. C (4 pertemuan, 1 SKS)</t>
  </si>
  <si>
    <t>Praktikum Biokonservasi, Kls. C (2 pertemuan, 1 SKS)</t>
  </si>
  <si>
    <t>Praktikum Biokonservasi, Kls. B (2 pertemuan, 1 SKS)</t>
  </si>
  <si>
    <t>Praktikum Biokonservasi, Kls. A (2 pertemuan, 1 SKS)</t>
  </si>
  <si>
    <t>Kuliah Teknik Biologi Lab. Dan Lapangan, Kls. B (2 pertemuan, 2 SKS)</t>
  </si>
  <si>
    <t>Kuliah Teknik Biologi Lab. Dan Lapangan, Kls. KBI (2 pertemuan, 2 SKS)</t>
  </si>
  <si>
    <t>Kuliah Ekologi Lanskap, S2 (6 pertemuan, 2 SKS)</t>
  </si>
  <si>
    <t>4. Semester Ganjil 2020/2021 (Agustus 2020 s/d Januari 2021)  maksimum 11  SKS per semester</t>
  </si>
  <si>
    <t>5. Semester Genap 2020/2021 (Februari 2021 s/d Juli 2021)  maksimum 11  SKS per semester</t>
  </si>
  <si>
    <t>Praktikum Ekologi Hewan, Kls. A (2 pertemuan, 1 SKS)</t>
  </si>
  <si>
    <t>Praktikum Ekologi Hewan, Kls. B (2 pertemuan, 1 SKS)</t>
  </si>
  <si>
    <t>Kuliah Bioekologi, S2 (7 pertemuan, 2 SKS)</t>
  </si>
  <si>
    <t>Rini Simanjuntak, S1 (BP. 1510421036)</t>
  </si>
  <si>
    <t>26/06/2019</t>
  </si>
  <si>
    <t>1. Semester Genap 2018/2019 (Februari 2019 s/d Juli 2019)</t>
  </si>
  <si>
    <t>2. Semester Ganjil 2019/2020 (Agustus 2019 s/d Januari 2020)</t>
  </si>
  <si>
    <t>3. Semester Genap 2019/2020 (Februari 2020 s/d Juli 2020)</t>
  </si>
  <si>
    <t>5. Semester Genap 2020/2021 (Februari 2021 s/d Juli 2021)</t>
  </si>
  <si>
    <t>Fadila Mumtaziri, S1 (BP. 1510422006)</t>
  </si>
  <si>
    <t>04/12/2019</t>
  </si>
  <si>
    <t>Taufik Rahman, S1 (BP. 1610421012)</t>
  </si>
  <si>
    <t>09/03/2020</t>
  </si>
  <si>
    <t>Gresia Putri, S1 (BP. 1710422033)</t>
  </si>
  <si>
    <t>16/09/2021</t>
  </si>
  <si>
    <t>Thoriq Alfath Febriamansyah, S1 (BP. 1610422044)</t>
  </si>
  <si>
    <t>24/05/2021</t>
  </si>
  <si>
    <t>Rini Simanjuntak, S1 (BP.1510421036)</t>
  </si>
  <si>
    <t>12/07/2019</t>
  </si>
  <si>
    <t>Vika Widya Wati, S1 (BP.1610421037)</t>
  </si>
  <si>
    <t>23/02/2021</t>
  </si>
  <si>
    <t>1. Semester Genap 2020/2021 (Februari 2021 s/d Juli 2021)</t>
  </si>
  <si>
    <t>Giovani Anjasmara, S1 (BP.1410421043)</t>
  </si>
  <si>
    <t>Ummi Kurnia Putri, S1 (BP.1510422010)</t>
  </si>
  <si>
    <t>30/04/2019</t>
  </si>
  <si>
    <t>Yessica Rachmadina, S1 (BP.1510424012)</t>
  </si>
  <si>
    <t>Muhammad Anshari, S1 (BP.1510424017)</t>
  </si>
  <si>
    <t>21/07/2020</t>
  </si>
  <si>
    <t>Muhammad llham, S1 (BP.1310422045)</t>
  </si>
  <si>
    <t>Gusra Wahyudi, S1 (BP.1610421024)</t>
  </si>
  <si>
    <t>04/02/2021</t>
  </si>
  <si>
    <t>Meriani, S1 (BP.1610421038)</t>
  </si>
  <si>
    <t>18/02/2021</t>
  </si>
  <si>
    <t>Thoriq Alfath Febriamansyah, S1 (BP.1610422044)</t>
  </si>
  <si>
    <t>22/07/2021</t>
  </si>
  <si>
    <t>Penata / III.c</t>
  </si>
  <si>
    <t>Spatiotemporal patterns of latrine-site use by small-clawed otters
in a heterogeneous rice field landscape</t>
  </si>
  <si>
    <t>Mammal Study</t>
  </si>
  <si>
    <t>https://www.scimagojr.com/journalsearch.php?q=11600154147&amp;tip=sid&amp;clean=0</t>
  </si>
  <si>
    <r>
      <rPr>
        <b/>
        <sz val="10"/>
        <rFont val="Bookman Old Style"/>
        <family val="1"/>
      </rPr>
      <t>Aadrean*</t>
    </r>
    <r>
      <rPr>
        <sz val="10"/>
        <rFont val="Bookman Old Style"/>
        <family val="1"/>
      </rPr>
      <t xml:space="preserve"> and Nisikawa Usio</t>
    </r>
    <r>
      <rPr>
        <b/>
        <sz val="10"/>
        <rFont val="Bookman Old Style"/>
        <family val="1"/>
        <charset val="204"/>
      </rPr>
      <t xml:space="preserve"> </t>
    </r>
    <r>
      <rPr>
        <sz val="10"/>
        <rFont val="Bookman Old Style"/>
        <family val="1"/>
      </rPr>
      <t xml:space="preserve"> </t>
    </r>
  </si>
  <si>
    <t>Mammalogical Society of Japan</t>
  </si>
  <si>
    <t>Scopus, 028 (Q3)</t>
  </si>
  <si>
    <t>https://doi.org/10.3106/ms2019-0031</t>
  </si>
  <si>
    <t>https://bioone.org/journals/mammal-study/volume-45/issue-2/ms2019-0031/Spatiotemporal-Patterns-of-Latrine-Site-Use-by-Small-Clawed-Otters/10.3106/ms2019-0031.short</t>
  </si>
  <si>
    <t>103-110</t>
  </si>
  <si>
    <t>1343-4152, 1348-6160</t>
  </si>
  <si>
    <t xml:space="preserve">IUCN/SCC Otter Specialist Group Bulletin </t>
  </si>
  <si>
    <t>106-116</t>
  </si>
  <si>
    <t>https://www.scimagojr.com/journalsearch.php?q=21100246529&amp;tip=sid&amp;clean=0</t>
  </si>
  <si>
    <t>Relationship Between Temporal Environment Factors And Diet Composition Of Small-Clawed Otter (Aonyx cinereus) In Heterogeneous Paddy Fields Landscape In Sumatra, Indonesia</t>
  </si>
  <si>
    <t>https://iucnosgbull.org/Volume38/Andraska_et_al_2021.html</t>
  </si>
  <si>
    <t>https://iucnosgbull.org/Volume38/Andeska_et_al_2021.pdf</t>
  </si>
  <si>
    <t>Scopus, 034 (Q3)</t>
  </si>
  <si>
    <t>The status of the Japanese Paradise Flycatcher Terpsiphone atrocaudata and Chinese Paradise Flycatcher T. incei in Indonesia</t>
  </si>
  <si>
    <t>BirdingASIA</t>
  </si>
  <si>
    <t>65-72</t>
  </si>
  <si>
    <t>https://www.orientalbirdclub.org/birdingasia-32</t>
  </si>
  <si>
    <t>Oriental Bird Club</t>
  </si>
  <si>
    <t>1744-537X</t>
  </si>
  <si>
    <r>
      <t>Muhammad N. Janra*, Fangyuan Hua,</t>
    </r>
    <r>
      <rPr>
        <b/>
        <sz val="10"/>
        <rFont val="Bookman Old Style"/>
        <family val="1"/>
      </rPr>
      <t xml:space="preserve"> Aadrean</t>
    </r>
    <r>
      <rPr>
        <sz val="10"/>
        <rFont val="Bookman Old Style"/>
        <family val="1"/>
      </rPr>
      <t xml:space="preserve">, Liza M. Fitri, David Gusman &amp; Wilson Novarino   </t>
    </r>
  </si>
  <si>
    <r>
      <t>Muhammad Nazri Janra*,</t>
    </r>
    <r>
      <rPr>
        <b/>
        <sz val="10"/>
        <rFont val="Bookman Old Style"/>
        <family val="1"/>
      </rPr>
      <t xml:space="preserve"> Aadrean</t>
    </r>
    <r>
      <rPr>
        <sz val="10"/>
        <rFont val="Bookman Old Style"/>
        <family val="1"/>
      </rPr>
      <t>, Henny Herwina</t>
    </r>
  </si>
  <si>
    <t>https://doi.org/10.24252/bio.v8i2.12642</t>
  </si>
  <si>
    <t>133-137</t>
  </si>
  <si>
    <t>2302-1616, 2580-2909</t>
  </si>
  <si>
    <t>terakreditasi Sinta Peringkat 2</t>
  </si>
  <si>
    <t>https://sinta.ristekbrin.go.id/journals/detail?id=3612</t>
  </si>
  <si>
    <t>http://journal.uin-alauddin.ac.id/index.php/biogenesis/article/view/12642</t>
  </si>
  <si>
    <t>http://journal.uin-alauddin.ac.id/index.php/biogenesis/article/view/12642/pdf</t>
  </si>
  <si>
    <t xml:space="preserve">Jurusan Biologi Fakultas Sains dan Teknologi UIN Alauddin Makassar </t>
  </si>
  <si>
    <t>Lombok Journal of Science (LJS)</t>
  </si>
  <si>
    <t>47-56</t>
  </si>
  <si>
    <t>2721 - 3250</t>
  </si>
  <si>
    <t>Koleksi Spesimen Round-Skin Aves Di Museum Zoologi Universitas Andalas Padang: Passerine</t>
  </si>
  <si>
    <t>https://e-journal.unizar.ac.id/index.php/mathscience/article/view/253/204</t>
  </si>
  <si>
    <t>https://e-journal.unizar.ac.id/index.php/mathscience/article/view/253</t>
  </si>
  <si>
    <t>Universitas Islam Al-Azhar</t>
  </si>
  <si>
    <t>Hanif Aulia Defnur, S1 (BP.1510422003)</t>
  </si>
  <si>
    <t>Muhammad Ringga, S1 (BP.1410421010)</t>
  </si>
  <si>
    <t>Nanda Nelfitriza, S1 (BP.1510422034)</t>
  </si>
  <si>
    <t>27/01/2020</t>
  </si>
  <si>
    <t>Luthfy Fateh Mubarak, S1 (BP.1210423027)</t>
  </si>
  <si>
    <t>31/07/2019</t>
  </si>
  <si>
    <t>Muhammad Nur Allatif, S1 (BP.1510421032)</t>
  </si>
  <si>
    <t>05/08/2020</t>
  </si>
  <si>
    <t>Dwi Meryastuti, S1 (BP.1510421010)</t>
  </si>
  <si>
    <t>14/08/2020</t>
  </si>
  <si>
    <t>Pumama Esatria Nasri, S1 (BP.1610421018)</t>
  </si>
  <si>
    <t>21/01/2021</t>
  </si>
  <si>
    <t>Ramadani Fitra, S1 (BP.1610422034)</t>
  </si>
  <si>
    <t>13/01/2021</t>
  </si>
  <si>
    <t>Risda Afifi Nasution, S1 (BP.1510429001)</t>
  </si>
  <si>
    <t>07/08/2020</t>
  </si>
  <si>
    <t>Ferdi Andeska, S2 (BP.1710422012)</t>
  </si>
  <si>
    <t>09/09/2020</t>
  </si>
  <si>
    <t>Wandanil Putra, S2 (BP.1610422021)</t>
  </si>
  <si>
    <t>18/12/2020</t>
  </si>
  <si>
    <t>4. Semester Genap 2020/2021 (Februari 2020 s/d Juli 2021)</t>
  </si>
  <si>
    <t>Gresia Putri, S1 (BP.1710422033)</t>
  </si>
  <si>
    <t>Taufik Rahman, S1 (BP.1610421012)</t>
  </si>
  <si>
    <t>11/02/2021</t>
  </si>
  <si>
    <t>Rachmad Hidayat, S2 (BP.1920422003)</t>
  </si>
  <si>
    <t>21/06/2021</t>
  </si>
  <si>
    <t>5. Semester Ganjil 2021/2022 (Agustus 2021 s/d Januari 2022)</t>
  </si>
  <si>
    <t>Aqil Fadhlullah, S1 (BP.1610422009)</t>
  </si>
  <si>
    <t>Mutiara Shidra Pohan, S2 (BP.1920422018)</t>
  </si>
  <si>
    <t>30/12/2021</t>
  </si>
  <si>
    <t>30/08/2021</t>
  </si>
  <si>
    <t>Syafitri Dwiana Sayutri, S2 (BP.1920422009)</t>
  </si>
  <si>
    <t>1) Ketua Prodi S1 Jurusan Biologi Fakultas MIPA Universitas Andalas Periode 2021-2025</t>
  </si>
  <si>
    <r>
      <t xml:space="preserve">Ferdi Andeska, Wilson Novarino, Jabang Nurdin, </t>
    </r>
    <r>
      <rPr>
        <b/>
        <sz val="10"/>
        <rFont val="Bookman Old Style"/>
        <family val="1"/>
      </rPr>
      <t>Aadrean*</t>
    </r>
  </si>
  <si>
    <t>First Provincial Record of Black-crowned Night heron (Nycticorax nycticorax) in West Sumatra and the Summary of Its Sumatran Records</t>
  </si>
  <si>
    <t>Pengolahan Koran Bekas Menjadi Produk-Produk Bernilai Jual Tinggi di Villa Anggrek Bulan, Koto Baru, Kel. Limau Manis Selatan</t>
  </si>
  <si>
    <t>Sosialisasi Siaga Covid-19 Di Grup Whatsapp Alumni Sman 1 Lubuk Alung Angkatan 2004</t>
  </si>
  <si>
    <t>Tahun</t>
  </si>
  <si>
    <t>Pengelola/Editor Jurnal Biologi Universitas Andalas (JBIOUA) terakreditasi Sinta 4 tahun 2020</t>
  </si>
  <si>
    <t>Pengelola/Editor Jurnal Biologi Universitas Andalas (JBIOUA) terakreditasi Sinta 4 tahun 2021</t>
  </si>
  <si>
    <t>Wakil Ketua - Panitia Seminar Nasional Biologi BioETl 5 dan lnternational Wildlife Symposium 5 Jurusan Biologi Fakultas MIPA Universitas Andalas Tahun 2019</t>
  </si>
  <si>
    <t>SK Dekan FMIPA Unand No: 472/XIII/D/FMIPA/2019</t>
  </si>
  <si>
    <t>Wakil Ketua - Panitia MIPA Net School Jurusan Biologi Fakultas MIPA Universitas Andalas Tahun 2021</t>
  </si>
  <si>
    <t>23/04/2021</t>
  </si>
  <si>
    <t>Tim Peer Reviewer Karya llmiah lndeks Kesamaan Hasil Skripsi Mahasiswa Fakultas MIPA Universitas Andalas Tahun 2019</t>
  </si>
  <si>
    <t>28/06/2019</t>
  </si>
  <si>
    <t>SK Dekan FMIPA Unand No: 310/XIII/D/FMIPA-2019</t>
  </si>
  <si>
    <t>15/08/2019</t>
  </si>
  <si>
    <t>SK Dekan FMIPA Unand No: 352/XIII/D/FMIPA-2019</t>
  </si>
  <si>
    <t>SK Dekan FMIPA Unand No: 516/XIII/D/FMIPA/2016</t>
  </si>
  <si>
    <t>12/08/2020, 12/08/2021 (2 tahun)</t>
  </si>
  <si>
    <t>Tim Ad-Hoc Pengembangan Kurikulum Prodi S1 Jurusan Biologi Fakultas MIPA Universitas Andalas tahun 2021</t>
  </si>
  <si>
    <t>Panitia Pelaksana Bimbingan Aktivitas Kemahasiswaan Dalam Tradisi IImiah (BAKTI) Fakultas MIPA Universitas Andalas Tahun 2021</t>
  </si>
  <si>
    <t>09/08/2021</t>
  </si>
  <si>
    <t>SK Dekan FMIPA Unand No: 188/UN16.03.D/XIII/KPT/2021</t>
  </si>
  <si>
    <t>Panitia Dies Natalis Ke 66 Fakultas MIPA
Universitas Andalas tahun 2021</t>
  </si>
  <si>
    <t>SK Dekan FMIPA Unand No: 209/XIII/D/FMIPA-2021</t>
  </si>
  <si>
    <t>09/12/2019</t>
  </si>
  <si>
    <t>7 tahun 10 bulan</t>
  </si>
  <si>
    <r>
      <t xml:space="preserve">DAPAT DIPERTIMBANGKAN UNTUK DIANGKAT/DINAIKKAN DALAM 
JABATAN AKADEMIK </t>
    </r>
    <r>
      <rPr>
        <b/>
        <sz val="11"/>
        <rFont val="Bookman Old Style"/>
        <family val="1"/>
      </rPr>
      <t xml:space="preserve">LEKTOR </t>
    </r>
    <r>
      <rPr>
        <sz val="11"/>
        <rFont val="Bookman Old Style"/>
        <family val="1"/>
      </rPr>
      <t xml:space="preserve">/ PANGKAT </t>
    </r>
    <r>
      <rPr>
        <b/>
        <sz val="11"/>
        <rFont val="Bookman Old Style"/>
        <family val="1"/>
      </rPr>
      <t>PENATA (III.c)</t>
    </r>
    <r>
      <rPr>
        <sz val="11"/>
        <rFont val="Bookman Old Style"/>
        <family val="1"/>
      </rPr>
      <t xml:space="preserve">, DALAM MATA KULIAH </t>
    </r>
    <r>
      <rPr>
        <b/>
        <sz val="11"/>
        <rFont val="Bookman Old Style"/>
        <family val="1"/>
      </rPr>
      <t>EKOLOGI HEWAN</t>
    </r>
    <r>
      <rPr>
        <sz val="11"/>
        <rFont val="Bookman Old Style"/>
        <family val="1"/>
      </rPr>
      <t>, TMT ……………….</t>
    </r>
  </si>
  <si>
    <r>
      <t xml:space="preserve">Muhammad N. Janra*, </t>
    </r>
    <r>
      <rPr>
        <b/>
        <sz val="10"/>
        <rFont val="Bookman Old Style"/>
        <family val="1"/>
      </rPr>
      <t>Aadrean</t>
    </r>
    <r>
      <rPr>
        <sz val="10"/>
        <rFont val="Bookman Old Style"/>
        <family val="1"/>
      </rPr>
      <t>, Heru Handika, Ahmad Mursyid</t>
    </r>
  </si>
  <si>
    <t>https://drive.google.com/file/d/1dG3Bqlk-IZrqFy8yoFHiv6dA6hIDpqEH/view?usp=sharing</t>
  </si>
  <si>
    <t>https://drive.google.com/file/d/1dYlRnEqRxfoYl1ONlU0Bv2x7W_v-dEhG/view?usp=sharing</t>
  </si>
  <si>
    <t>https://drive.google.com/file/d/1Sn5IevxPt0Kv4wXl3CJ2j2oLQ9dR6ynM/view?usp=sharing</t>
  </si>
  <si>
    <t>https://drive.google.com/file/d/1uwWJ3ldU0RCpMqqgbAgqi1qmM1QhYwIM/view?usp=sharing</t>
  </si>
  <si>
    <t>https://drive.google.com/file/d/1HPQi7b6tA7RFKBnLG7jJ_UwSwMmAdui8/view?usp=sharing</t>
  </si>
  <si>
    <t>https://drive.google.com/file/d/11iiej8glqcgCl7Nj141YLf5InPsImv-x/view?usp=sharing</t>
  </si>
  <si>
    <t>https://drive.google.com/file/d/1xBNupcaBo5-850cyh1J7u-ulIHPMlmp_/view?usp=sharing</t>
  </si>
  <si>
    <t>https://drive.google.com/file/d/1QaQvpK02uhVKHBFTqVQb7g37ppHTGkz6/view?usp=sharing</t>
  </si>
  <si>
    <t>https://drive.google.com/file/d/1avWlGd6_ARBVF_0J5qmN_6dbZiaeWD_A/view?usp=sharing</t>
  </si>
  <si>
    <t xml:space="preserve">Program Berkelanjutan Membantu Mitra Kelompok Tani Hutan Cirubuih Indah Nan Jaya Untuk Tumbuh Kembang Dengan Usaha Ekowisata Desa Wisata Kopi Di Nagari Sirukam Kecamatan Payung Sekaki Kabupaten Solok 
</t>
  </si>
  <si>
    <t xml:space="preserve">FGD Dengan Stakeholder Terkait Untuk Rencana Aksi Lanjutan Ekowisata Desa Wisata Kopi Di Nagari Sirukam Kecamatan Payung Sekaki Kabupaten Solok </t>
  </si>
  <si>
    <t>https://drive.google.com/file/d/1MtfypLIDTQTkqYLJRrx_AMZ9qZYn-ntv/view?usp=sharing</t>
  </si>
  <si>
    <t>https://drive.google.com/file/d/1l92o_s_zmHjr3dwwYi-xyhA54DLdaP4F/view?usp=sharing</t>
  </si>
  <si>
    <t>https://drive.google.com/file/d/1LbXpoSjkwdE4KExvsi8-Cbha2BaCUZWv/view?usp=sharing</t>
  </si>
  <si>
    <t>https://drive.google.com/file/d/1MBwyr1soERPzZAJkNFmhlw8fUDmbznea/view?usp=sharing</t>
  </si>
  <si>
    <t>https://drive.google.com/file/d/1JF2x6F-B-m2ls9earRsI7yJ3G3Tf0rFU/view?usp=sharing</t>
  </si>
  <si>
    <t>https://drive.google.com/file/d/1xl2V08BMehEnFLExANcChS56fGxeIzXB/view?usp=sharing</t>
  </si>
  <si>
    <t>Tim Pewawancara Seleksi Calon Mahasiswa
Kelas Bahasa Inggris (KBI) Prodi Sl Biologi Fakultas MIPA Universitas Andalas Tahun 2019</t>
  </si>
  <si>
    <t>Panitia Visitasi Perjanjian Keriasama Sekolah llmu dan Teknologi Hayati - lnstitut Teknologi Bandung dan Jurusan Biologi Fakultas MIPA Universitas Andalas dengan Pemerintah Daerah Kabupaten Kepulauan Mentawai Tahun 2019</t>
  </si>
  <si>
    <t>https://drive.google.com/file/d/15JQ5NHxmw_VsLr79v3HsmpphFpCv7O3F/view?usp=sharing</t>
  </si>
  <si>
    <t>https://drive.google.com/file/d/1LWGAYd6Vy0KzjqQwCNJEYurieCxtwyCm/view?usp=sharing</t>
  </si>
  <si>
    <t>SK Dekan FMIPA Unand No: 163/UN16.03.D/XIII/KPT/2020</t>
  </si>
  <si>
    <t>https://drive.google.com/file/d/1eQ9tyfGbIzvXoaUpHIQURun14FOTxrd4/view?usp=sharing</t>
  </si>
  <si>
    <t>https://drive.google.com/file/d/1zj6cBvikfohludWDgmo0UR8w6XKMR3Rb/view?usp=sharing</t>
  </si>
  <si>
    <t>https://drive.google.com/file/d/14PamTcofCMXV5UJAbbrWF9bF3-GQUa89/view?usp=sharing</t>
  </si>
  <si>
    <t>https://drive.google.com/file/d/1-RZnXa7aIjqDSLBlakPPVC1O41unsEtV/view?usp=sharing</t>
  </si>
  <si>
    <t>https://drive.google.com/file/d/1KVJblgY_FqN70oghdPh3OlFxtjCgZbli/view?usp=sharing</t>
  </si>
  <si>
    <t>https://drive.google.com/file/d/1h85ILLKRfmpnXgjPq6IJY69ccwqqlTxB/view?usp=sharing</t>
  </si>
  <si>
    <t>https://drive.google.com/file/d/1Kv_i7RiDYN3qyHYVlBzwRUHojn6MAJuH/view?usp=sharing</t>
  </si>
  <si>
    <t>https://drive.google.com/file/d/1LxRzR-kxmhiVr6D8d23ki6GYXSjAafjB/view?usp=sharing</t>
  </si>
  <si>
    <t>https://drive.google.com/file/d/1FTXpcrJOkSRdwvsUfsn58OufIesvlyOH/view?usp=sharing</t>
  </si>
  <si>
    <t>https://drive.google.com/file/d/1T3PXcJ_nOHWGHWj44MW0aLm4JWQ7WhXj/view?usp=sharing</t>
  </si>
  <si>
    <t>https://drive.google.com/file/d/1_-zCUdC4PbJJHGdPs9pxBlwgY1LdkRTr/view?usp=sharing</t>
  </si>
  <si>
    <t>https://drive.google.com/file/d/1aoWZRH5RKtlVbr3y5VnxtI1745t5ar7_/view?usp=sharing</t>
  </si>
  <si>
    <t>https://drive.google.com/file/d/1DpcH7BgDL3_CsIDT1geRBRlAFzF_yB4K/view?usp=sharing</t>
  </si>
  <si>
    <t>https://drive.google.com/file/d/1w8DmbHjIYQzvnwlsrjicsC11VbZa2lKd/view?usp=sharing</t>
  </si>
  <si>
    <t>https://drive.google.com/file/d/1KkLmjXC8jbXjQa3EKqUPZ0kvQ2eYBnAW/view?usp=sharing</t>
  </si>
  <si>
    <t>https://drive.google.com/file/d/1UYKzvLOm8JxJEokml_eY1SVqgfQhRpOM/view?usp=sharing</t>
  </si>
  <si>
    <t>https://drive.google.com/file/d/1TRiU6XvPtjBkFmo5Jtx8sIap-AtZF0T2/view?usp=sharing</t>
  </si>
  <si>
    <t>https://drive.google.com/file/d/10CPBUn2vpQok00X7erxA2OSJ6XNg_x3V/view?usp=sharing</t>
  </si>
  <si>
    <t>https://drive.google.com/file/d/1tKaYuJfLSNzy2p4SghfxIam55udJ7I1R/view?usp=sharing</t>
  </si>
  <si>
    <t>https://drive.google.com/file/d/1pXLJIiKeNIWXrBdaCiahnBli-VgDGi5y/view?usp=sharing</t>
  </si>
  <si>
    <t>https://drive.google.com/file/d/1m_Nt17cnb62iptEayMAP1i8jDA3MNNIX/view?usp=sharing</t>
  </si>
  <si>
    <t>https://drive.google.com/file/d/14y-NsxyEyJuGOe8Mb9eVQujzq0_ZuHfa/view?usp=sharing</t>
  </si>
  <si>
    <t>https://drive.google.com/file/d/1JEgR5DuWtIP1jkOcuN7GNe0McBBMGBF-/view?usp=sharing</t>
  </si>
  <si>
    <t>https://drive.google.com/file/d/1e9lFq_9vYKqV_B0sMfnR-xFPbXHr4BjG/view?usp=sharing</t>
  </si>
  <si>
    <t>https://drive.google.com/file/d/14FJru7jJ452btInJ0dTs0wgSaS71CARd/view?usp=sharing</t>
  </si>
  <si>
    <t>https://drive.google.com/file/d/1H9RPkMumMHYNCGt9q0ql1sRjpLI3oXCT/view?usp=sharing</t>
  </si>
  <si>
    <t>https://drive.google.com/file/d/1hGzUHsMEfWt0ezfd7SXYCWSfdH7iNVhI/view?usp=sharing</t>
  </si>
  <si>
    <t>https://drive.google.com/file/d/105sPfxY0de9RJK5hmjYJNVKiscNfk7-w/view?usp=sharing</t>
  </si>
  <si>
    <t>https://drive.google.com/file/d/1v8LYj0HZ43FaNMAPzPUqoHa-o5fgF_uC/view?usp=sharing</t>
  </si>
  <si>
    <t>https://drive.google.com/file/d/1Ctm6HJSFzCBDsmnSldmux5pg5F9QeeJ2/view?usp=sharing</t>
  </si>
  <si>
    <t>https://drive.google.com/file/d/1G-mSwE8qM_jsG5nAjjLsAeOCY39ZpHQD/view?usp=sharing</t>
  </si>
  <si>
    <t>https://drive.google.com/file/d/1sJIEKYYHOseOBwHJDnCDAsJN6ZaaHucX/view?usp=sharing</t>
  </si>
  <si>
    <t>https://drive.google.com/file/d/1QbKTGHmf4GEQi-auW7Jx7oZiE_WU7RGT/view?usp=sharing</t>
  </si>
  <si>
    <t>https://drive.google.com/file/d/1Jrge2HJpwW4GN9b4j7YNZgF_udwkjAkc/view?usp=sharing</t>
  </si>
  <si>
    <t>https://drive.google.com/file/d/1zvxm3jZT0DHmistvt85MPmTIRWOBlIXo/view?usp=sharing</t>
  </si>
  <si>
    <t>https://drive.google.com/file/d/1CspRmjqPWo_R4zYSLu86eZZdCq7Gw4dR/view?usp=sharing</t>
  </si>
  <si>
    <t>https://drive.google.com/file/d/13AfC8GhB9RalbBurX5O9pqpQ2aKzRDO-/view?usp=sharing</t>
  </si>
  <si>
    <t>https://drive.google.com/file/d/1KlUM6hx6u3RU464K0SKRAxGaLcWx_kiM/view?usp=sharing</t>
  </si>
  <si>
    <t>https://drive.google.com/file/d/1jSc3i0DGhGkiavyzgAV8bri1aUBrCmQ-/view?usp=sharing</t>
  </si>
  <si>
    <t>https://drive.google.com/file/d/1NR5wEDb9lUo8MyxlvZW55QZsdIxQirf5/view?usp=sharing</t>
  </si>
  <si>
    <t>https://drive.google.com/file/d/1Pcm-Us1viqE01oBW1F2Yc2wWv_54uThY/view?usp=sharing</t>
  </si>
  <si>
    <t>https://drive.google.com/file/d/1liTKAIf8G1fwp3JiGAYw-wXRRdkeo2zS/view?usp=sharing</t>
  </si>
  <si>
    <t>https://drive.google.com/file/d/1Rq4ttrjXULSvbIPMJoGjiWVG32riP5q_/view?usp=sharing</t>
  </si>
  <si>
    <t>https://drive.google.com/file/d/1Kb6HSzSPxACsAS8sKmQuHehpxX-NIBrn/view?usp=sharing</t>
  </si>
  <si>
    <t>https://drive.google.com/file/d/10fYlsLTrxtUh76gQQpb9nV74X0jhxmdx/view?usp=sharing</t>
  </si>
  <si>
    <t>https://drive.google.com/file/d/1TITmjJiGlB3CRLIeiye2aGnscaa-DalE/view?usp=sharing</t>
  </si>
  <si>
    <t>https://drive.google.com/file/d/1CGmUwY6CSvs2DiN414Lg-hhbMtJcFyf9/view?usp=sharing</t>
  </si>
  <si>
    <t>https://drive.google.com/file/d/1R7WxVKjMzDtX1C4IG393R9yViV-VUSIi/view?usp=sharing</t>
  </si>
  <si>
    <t>28/01/2021 s/d 28/07/2021 
(1 semester)</t>
  </si>
  <si>
    <t>https://drive.google.com/file/d/10NQLYThdLV0emyqh2CeaCC_jSxc5yfVP/view?usp=sharing</t>
  </si>
  <si>
    <t>https://drive.google.com/file/d/1ae5Hen3dSfA0OrEwhvn2CKEA-UU9Y6_g/view?usp=sharing</t>
  </si>
  <si>
    <t>http://repo.unand.ac.id/id/eprint/43989</t>
  </si>
  <si>
    <t>http://repo.unand.ac.id/id/eprint/43990</t>
  </si>
  <si>
    <t>https://drive.google.com/file/d/12qGPCrZGHqNRl6XnUaOXzu-Q3LGfVLZg/view?usp=sharing</t>
  </si>
  <si>
    <t>https://drive.google.com/file/d/1rAzzBk5zLYk3rVirQycsoXbY9m_SmW89/view?usp=sharing</t>
  </si>
  <si>
    <t>https://drive.google.com/file/d/1Ej-I6-jp9QVW5qR3s6kn9zP7oQiVlVWL/view?usp=sharing</t>
  </si>
  <si>
    <t>https://drive.google.com/file/d/1gnowFWV68pAMUFnM5I5L09wkOQHVQTOQ/view?usp=sharing</t>
  </si>
  <si>
    <t>https://drive.google.com/file/d/1wdnBy4Z9eJSYRkww6s4rmKBhy0QjwT5S/view?usp=sharing</t>
  </si>
  <si>
    <t>Penata, III.c / 1 Oktober 2020</t>
  </si>
  <si>
    <t>https://drive.google.com/file/d/1HaB_8KYiO53poRLgjE7UOnfzp2w-3L2v/view?usp=sharing</t>
  </si>
  <si>
    <t>A 00003034</t>
  </si>
  <si>
    <t>Ya</t>
  </si>
  <si>
    <t>2 Februari 2019 s/d 30 November 2021</t>
  </si>
  <si>
    <t>Sosialisasi Keragaman dan Potensi Tanaman Anggrek eksotik Mentawai (Orchidaceae) pada masyarakat desa Maileppet Siberut Selatan Mentawai</t>
  </si>
  <si>
    <t>Peningkatan Kesehatan Lingkungan di Kecamatan Siberut Selatan Melalui Pelatihan Pengolahan Limbah, Sanitasi Lingkungan dan Pemanfaatan Sampah Anorganik Kepada Siswa SMP</t>
  </si>
  <si>
    <t>https://drive.google.com/file/d/1ZN9n_BmvAP3M2I7zR4pqLYzOAgHsSbhu/view?usp=sharing</t>
  </si>
  <si>
    <t>https://drive.google.com/file/d/1gy3lHAsNv7RXjIfHCfOdLSJYSm_0bO8c/view?usp=sharing</t>
  </si>
  <si>
    <t>2. Jumlah total pada form peer review 2 salah</t>
  </si>
  <si>
    <t>1. Afiliasi penulis pertama dua institusi (afiliasi pertama Kanazawa), apakah artikel ini berkaitan dengan disertasi? Jika ya, tidak bisa jadi syarat khusus kecuali jika ada kebaharuan &gt; 75%</t>
  </si>
  <si>
    <t>1. Jumlah total pada form peer review 2 salah</t>
  </si>
  <si>
    <t>1. Artikel ini tidak memenuhi syarat sebagai jurnal karena tidak ada versi onlinenya, bahkan abstrakpun tidak ada online di website jurnal.</t>
  </si>
  <si>
    <t>Ok</t>
  </si>
  <si>
    <t>1. Total pada form peer review 2 masih kosong (harus diisi)</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</si>
</sst>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Rp&quot;* #,##0_-;\-&quot;Rp&quot;* #,##0_-;_-&quot;Rp&quot;* &quot;-&quot;_-;_-@_-"/>
    <numFmt numFmtId="41" formatCode="_-* #,##0_-;\-* #,##0_-;_-* &quot;-&quot;_-;_-@_-"/>
    <numFmt numFmtId="43" formatCode="_-* #,##0.00_-;\-* #,##0.00_-;_-* &quot;-&quot;??_-;_-@_-"/>
    <numFmt numFmtId="164" formatCode="_(* #,##0_);_(* \(#,##0\);_(* &quot;-&quot;_);_(@_)"/>
    <numFmt numFmtId="165" formatCode="_(* #,##0.00_);_(* \(#,##0.00\);_(* &quot;-&quot;??_);_(@_)"/>
    <numFmt numFmtId="166" formatCode="_(* #,##0.000_);_(* \(#,##0.000\);_(* &quot;-&quot;???_);_(@_)"/>
    <numFmt numFmtId="167" formatCode="0_)"/>
    <numFmt numFmtId="168" formatCode="0."/>
    <numFmt numFmtId="169" formatCode="0.0"/>
    <numFmt numFmtId="170" formatCode="[$-409]d\-mmm\-yy;@"/>
    <numFmt numFmtId="171" formatCode="_-* #,##0_-;\-* #,##0_-;_-* &quot;-&quot;??_-;_-@_-"/>
    <numFmt numFmtId="172" formatCode="_-* #,##0.000_-;\-* #,##0.000_-;_-* &quot;-&quot;??_-;_-@_-"/>
  </numFmts>
  <fonts count="52" x14ac:knownFonts="1">
    <font>
      <sz val="11"/>
      <color theme="1"/>
      <name val="Calibri"/>
      <family val="2"/>
      <scheme val="minor"/>
    </font>
    <font>
      <sz val="10"/>
      <name val="Arial"/>
      <family val="2"/>
    </font>
    <font>
      <sz val="11"/>
      <color indexed="8"/>
      <name val="Calibri"/>
      <family val="2"/>
    </font>
    <font>
      <sz val="11"/>
      <name val="Bookman Old Style"/>
      <family val="1"/>
    </font>
    <font>
      <b/>
      <sz val="11"/>
      <name val="Bookman Old Style"/>
      <family val="1"/>
    </font>
    <font>
      <sz val="11"/>
      <color theme="1"/>
      <name val="Calibri"/>
      <family val="2"/>
      <scheme val="minor"/>
    </font>
    <font>
      <sz val="10"/>
      <color theme="1"/>
      <name val="Bookman Old Style"/>
      <family val="1"/>
    </font>
    <font>
      <sz val="10"/>
      <name val="Bookman Old Style"/>
      <family val="1"/>
    </font>
    <font>
      <b/>
      <sz val="10"/>
      <name val="Bookman Old Style"/>
      <family val="1"/>
    </font>
    <font>
      <b/>
      <sz val="11"/>
      <name val="Times New Roman"/>
      <family val="1"/>
    </font>
    <font>
      <sz val="11"/>
      <name val="Times New Roman"/>
      <family val="1"/>
    </font>
    <font>
      <sz val="11"/>
      <color theme="1"/>
      <name val="Times New Roman"/>
      <family val="1"/>
    </font>
    <font>
      <sz val="10"/>
      <name val="Times New Roman"/>
      <family val="1"/>
    </font>
    <font>
      <sz val="12"/>
      <name val="Times New Roman"/>
      <family val="1"/>
    </font>
    <font>
      <b/>
      <sz val="10"/>
      <name val="Times New Roman"/>
      <family val="1"/>
    </font>
    <font>
      <b/>
      <sz val="10"/>
      <name val="Arial"/>
      <family val="2"/>
    </font>
    <font>
      <u/>
      <sz val="7.7"/>
      <color theme="10"/>
      <name val="Calibri"/>
      <family val="2"/>
    </font>
    <font>
      <b/>
      <sz val="10"/>
      <color theme="1"/>
      <name val="Bookman Old Style"/>
      <family val="1"/>
    </font>
    <font>
      <u/>
      <sz val="11"/>
      <color rgb="FF0000FF"/>
      <name val="Calibri"/>
      <family val="2"/>
      <scheme val="minor"/>
    </font>
    <font>
      <sz val="12"/>
      <name val="Bookman Old Style"/>
      <family val="1"/>
    </font>
    <font>
      <sz val="12"/>
      <name val="Trebuchet MS"/>
      <family val="2"/>
    </font>
    <font>
      <sz val="10"/>
      <color rgb="FF000000"/>
      <name val="Bookman Old Style"/>
      <family val="1"/>
    </font>
    <font>
      <b/>
      <sz val="10"/>
      <color indexed="8"/>
      <name val="Bookman Old Style"/>
      <family val="1"/>
    </font>
    <font>
      <sz val="10"/>
      <color theme="1"/>
      <name val="Calibri"/>
      <family val="2"/>
      <scheme val="minor"/>
    </font>
    <font>
      <sz val="10"/>
      <color indexed="8"/>
      <name val="Bookman Old Style"/>
      <family val="1"/>
    </font>
    <font>
      <sz val="10"/>
      <color indexed="10"/>
      <name val="Bookman Old Style"/>
      <family val="1"/>
    </font>
    <font>
      <b/>
      <i/>
      <u/>
      <sz val="10"/>
      <color indexed="8"/>
      <name val="Bookman Old Style"/>
      <family val="1"/>
    </font>
    <font>
      <b/>
      <i/>
      <sz val="10"/>
      <name val="Bookman Old Style"/>
      <family val="1"/>
    </font>
    <font>
      <i/>
      <sz val="8"/>
      <name val="Times New Roman"/>
      <family val="1"/>
    </font>
    <font>
      <i/>
      <sz val="8"/>
      <name val="Arial"/>
      <family val="2"/>
    </font>
    <font>
      <sz val="8"/>
      <color theme="1"/>
      <name val="Calibri"/>
      <family val="2"/>
      <scheme val="minor"/>
    </font>
    <font>
      <sz val="8"/>
      <name val="Arial"/>
      <family val="2"/>
    </font>
    <font>
      <b/>
      <sz val="10"/>
      <name val="Bookman Old Style"/>
      <family val="1"/>
      <charset val="204"/>
    </font>
    <font>
      <sz val="10"/>
      <name val="Bookman Old Style"/>
      <family val="1"/>
      <charset val="204"/>
    </font>
    <font>
      <b/>
      <sz val="9"/>
      <name val="Bookman Old Style"/>
      <family val="1"/>
    </font>
    <font>
      <b/>
      <sz val="11"/>
      <name val="Bookman Old Style"/>
      <family val="1"/>
      <charset val="204"/>
    </font>
    <font>
      <sz val="10"/>
      <color rgb="FFFF0000"/>
      <name val="Bookman Old Style"/>
      <family val="1"/>
    </font>
    <font>
      <b/>
      <sz val="10"/>
      <color rgb="FFFF0000"/>
      <name val="Bookman Old Style"/>
      <family val="1"/>
    </font>
    <font>
      <sz val="7.5"/>
      <color rgb="FFFF0000"/>
      <name val="Bookman Old Style"/>
      <family val="1"/>
    </font>
    <font>
      <sz val="7.5"/>
      <name val="Bookman Old Style"/>
      <family val="1"/>
    </font>
    <font>
      <b/>
      <sz val="7.5"/>
      <name val="Bookman Old Style"/>
      <family val="1"/>
    </font>
    <font>
      <b/>
      <sz val="10"/>
      <color theme="1"/>
      <name val="Bookman Old Style"/>
      <family val="1"/>
      <charset val="204"/>
    </font>
    <font>
      <u/>
      <sz val="7.7"/>
      <name val="Calibri"/>
      <family val="2"/>
    </font>
    <font>
      <u/>
      <sz val="7.5"/>
      <name val="Calibri"/>
      <family val="2"/>
    </font>
    <font>
      <u/>
      <sz val="10"/>
      <color theme="10"/>
      <name val="Bookman Old Style"/>
      <family val="1"/>
    </font>
    <font>
      <u/>
      <sz val="11"/>
      <name val="Bookman Old Style"/>
      <family val="1"/>
      <charset val="204"/>
    </font>
    <font>
      <u/>
      <sz val="11"/>
      <name val="Bookman Old Style"/>
      <family val="1"/>
    </font>
    <font>
      <b/>
      <u/>
      <sz val="11"/>
      <name val="Bookman Old Style"/>
      <family val="1"/>
    </font>
    <font>
      <sz val="7.7"/>
      <name val="Calibri"/>
      <family val="2"/>
    </font>
    <font>
      <u/>
      <sz val="11"/>
      <color theme="10"/>
      <name val="Bookman Old Style"/>
      <family val="1"/>
    </font>
    <font>
      <sz val="9"/>
      <name val="Bookman Old Style"/>
      <family val="1"/>
    </font>
    <font>
      <b/>
      <sz val="10"/>
      <color indexed="8"/>
      <name val="Bookman Old Style"/>
      <family val="1"/>
      <charset val="204"/>
    </font>
  </fonts>
  <fills count="1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s>
  <borders count="5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556">
    <xf numFmtId="0" fontId="0" fillId="0" borderId="0"/>
    <xf numFmtId="164" fontId="2" fillId="0" borderId="0" applyFont="0" applyFill="0" applyBorder="0" applyAlignment="0" applyProtection="0"/>
    <xf numFmtId="0" fontId="1" fillId="0" borderId="0"/>
    <xf numFmtId="0" fontId="5" fillId="0" borderId="0"/>
    <xf numFmtId="0" fontId="1" fillId="0" borderId="0"/>
    <xf numFmtId="0" fontId="16"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1" fontId="2" fillId="0" borderId="0" applyFont="0" applyFill="0" applyBorder="0" applyAlignment="0" applyProtection="0">
      <alignment vertical="center"/>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0" fontId="18" fillId="0" borderId="0" applyNumberFormat="0" applyFill="0" applyBorder="0" applyAlignment="0" applyProtection="0">
      <alignment vertical="center"/>
    </xf>
    <xf numFmtId="0" fontId="1" fillId="0" borderId="0">
      <alignment vertical="center"/>
    </xf>
    <xf numFmtId="0" fontId="2" fillId="0" borderId="0">
      <alignment vertical="center"/>
    </xf>
  </cellStyleXfs>
  <cellXfs count="1204">
    <xf numFmtId="0" fontId="0" fillId="0" borderId="0" xfId="0"/>
    <xf numFmtId="0" fontId="3" fillId="0" borderId="0" xfId="0" applyFont="1" applyAlignment="1">
      <alignment vertical="center"/>
    </xf>
    <xf numFmtId="0" fontId="6" fillId="0" borderId="0" xfId="0" applyFont="1"/>
    <xf numFmtId="0" fontId="6" fillId="0" borderId="0" xfId="0" applyFont="1" applyAlignment="1">
      <alignment vertical="center"/>
    </xf>
    <xf numFmtId="0" fontId="4" fillId="0" borderId="46" xfId="0" applyFont="1" applyBorder="1" applyAlignment="1">
      <alignment vertical="center"/>
    </xf>
    <xf numFmtId="0" fontId="3" fillId="0" borderId="0" xfId="0" applyFont="1" applyAlignment="1">
      <alignment vertical="center" wrapText="1"/>
    </xf>
    <xf numFmtId="0" fontId="3" fillId="0" borderId="0" xfId="0" applyFont="1" applyAlignment="1"/>
    <xf numFmtId="0" fontId="10" fillId="0" borderId="0" xfId="0" applyFont="1" applyAlignment="1">
      <alignment horizontal="left"/>
    </xf>
    <xf numFmtId="0" fontId="10" fillId="0" borderId="0" xfId="0" applyFont="1" applyAlignment="1">
      <alignment horizontal="center"/>
    </xf>
    <xf numFmtId="0" fontId="9" fillId="0" borderId="0" xfId="0" applyFont="1" applyAlignment="1">
      <alignment horizontal="center"/>
    </xf>
    <xf numFmtId="0" fontId="10" fillId="0" borderId="0" xfId="0" applyFont="1"/>
    <xf numFmtId="0" fontId="13" fillId="0" borderId="0" xfId="0" applyFont="1"/>
    <xf numFmtId="0" fontId="12" fillId="0" borderId="1" xfId="0" applyFont="1" applyBorder="1"/>
    <xf numFmtId="0" fontId="0" fillId="0" borderId="1" xfId="0" applyBorder="1"/>
    <xf numFmtId="0" fontId="12" fillId="0" borderId="4" xfId="0" applyFont="1" applyBorder="1" applyAlignment="1">
      <alignment horizontal="center"/>
    </xf>
    <xf numFmtId="0" fontId="12" fillId="0" borderId="8" xfId="0" applyFont="1" applyBorder="1" applyAlignment="1">
      <alignment horizontal="center"/>
    </xf>
    <xf numFmtId="0" fontId="14" fillId="0" borderId="9" xfId="0" applyFont="1" applyBorder="1" applyAlignment="1">
      <alignment horizontal="center" vertical="top" wrapText="1"/>
    </xf>
    <xf numFmtId="0" fontId="14" fillId="0" borderId="4" xfId="0" applyFont="1" applyBorder="1" applyAlignment="1">
      <alignment horizontal="center" wrapText="1"/>
    </xf>
    <xf numFmtId="0" fontId="14" fillId="0" borderId="7" xfId="0" applyFont="1" applyBorder="1" applyAlignment="1">
      <alignment horizontal="center" wrapText="1"/>
    </xf>
    <xf numFmtId="0" fontId="14" fillId="0" borderId="4" xfId="0" applyFont="1" applyBorder="1" applyAlignment="1">
      <alignment horizontal="center" vertical="top" wrapText="1"/>
    </xf>
    <xf numFmtId="0" fontId="12" fillId="0" borderId="4" xfId="0" applyNumberFormat="1" applyFont="1" applyBorder="1" applyAlignment="1">
      <alignment horizontal="center" vertical="top" wrapText="1"/>
    </xf>
    <xf numFmtId="0" fontId="12" fillId="6" borderId="4" xfId="0" applyNumberFormat="1" applyFont="1" applyFill="1" applyBorder="1" applyAlignment="1">
      <alignment horizontal="center" vertical="top" wrapText="1"/>
    </xf>
    <xf numFmtId="0" fontId="12" fillId="0" borderId="9" xfId="0" applyNumberFormat="1" applyFont="1" applyFill="1" applyBorder="1" applyAlignment="1">
      <alignment horizontal="center" vertical="top" wrapText="1"/>
    </xf>
    <xf numFmtId="0" fontId="12" fillId="0" borderId="8" xfId="0" applyNumberFormat="1" applyFont="1" applyBorder="1" applyAlignment="1">
      <alignment horizontal="center" vertical="center" wrapText="1"/>
    </xf>
    <xf numFmtId="0" fontId="12" fillId="0" borderId="0" xfId="0" applyNumberFormat="1" applyFont="1"/>
    <xf numFmtId="0" fontId="12" fillId="7" borderId="6"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2" fillId="6" borderId="6" xfId="0" applyNumberFormat="1" applyFont="1" applyFill="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9"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0" xfId="0" applyNumberFormat="1" applyFont="1" applyAlignment="1">
      <alignment horizontal="center" vertical="center"/>
    </xf>
    <xf numFmtId="0" fontId="12" fillId="0" borderId="6" xfId="0" applyNumberFormat="1" applyFont="1" applyBorder="1" applyAlignment="1">
      <alignment horizontal="center" vertical="center"/>
    </xf>
    <xf numFmtId="0" fontId="14" fillId="0" borderId="9" xfId="0" applyFont="1" applyBorder="1" applyAlignment="1">
      <alignment horizontal="center"/>
    </xf>
    <xf numFmtId="0" fontId="12" fillId="0" borderId="15" xfId="0" applyFont="1" applyBorder="1" applyAlignment="1">
      <alignment vertical="top" wrapText="1"/>
    </xf>
    <xf numFmtId="0" fontId="14" fillId="0" borderId="9" xfId="0" applyFont="1" applyBorder="1" applyAlignment="1">
      <alignment horizontal="center" wrapText="1"/>
    </xf>
    <xf numFmtId="0" fontId="12" fillId="0" borderId="13" xfId="0" applyFont="1" applyBorder="1" applyAlignment="1">
      <alignment vertical="top" wrapText="1"/>
    </xf>
    <xf numFmtId="0" fontId="12" fillId="0" borderId="19" xfId="0" applyFont="1" applyBorder="1" applyAlignment="1">
      <alignmen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5" fillId="0" borderId="9" xfId="0" applyFont="1" applyBorder="1" applyAlignment="1">
      <alignment horizontal="center"/>
    </xf>
    <xf numFmtId="0" fontId="12" fillId="0" borderId="6" xfId="0" applyFont="1" applyBorder="1" applyAlignment="1">
      <alignment horizontal="left" wrapText="1"/>
    </xf>
    <xf numFmtId="0" fontId="12" fillId="0" borderId="0" xfId="0" applyFont="1" applyBorder="1" applyAlignment="1">
      <alignment wrapText="1"/>
    </xf>
    <xf numFmtId="0" fontId="14" fillId="0" borderId="0" xfId="0" applyFont="1" applyBorder="1" applyAlignment="1">
      <alignment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13" xfId="0" applyFont="1" applyBorder="1" applyAlignment="1">
      <alignment horizontal="left" vertical="top" wrapText="1"/>
    </xf>
    <xf numFmtId="0" fontId="14" fillId="0" borderId="3" xfId="0" applyFont="1" applyBorder="1" applyAlignment="1">
      <alignment horizontal="center" vertical="center" wrapText="1"/>
    </xf>
    <xf numFmtId="0" fontId="14" fillId="0" borderId="4" xfId="0" applyFont="1" applyBorder="1" applyAlignment="1">
      <alignment horizontal="center" wrapText="1"/>
    </xf>
    <xf numFmtId="0" fontId="3" fillId="0" borderId="0" xfId="0" applyFont="1" applyBorder="1" applyAlignment="1">
      <alignment horizontal="left" vertical="center"/>
    </xf>
    <xf numFmtId="0" fontId="8" fillId="7" borderId="4" xfId="0" applyNumberFormat="1" applyFont="1" applyFill="1" applyBorder="1" applyAlignment="1">
      <alignment horizontal="center" vertical="center"/>
    </xf>
    <xf numFmtId="0" fontId="4" fillId="0" borderId="22" xfId="0" applyFont="1" applyBorder="1" applyAlignment="1">
      <alignment horizontal="center" vertical="center"/>
    </xf>
    <xf numFmtId="0" fontId="3" fillId="0" borderId="4" xfId="0" applyNumberFormat="1" applyFont="1" applyBorder="1" applyAlignment="1">
      <alignment horizontal="right" vertical="center" indent="1"/>
    </xf>
    <xf numFmtId="2" fontId="3" fillId="0" borderId="4" xfId="0" applyNumberFormat="1" applyFont="1" applyBorder="1" applyAlignment="1">
      <alignment horizontal="right" vertical="center" indent="1"/>
    </xf>
    <xf numFmtId="2" fontId="4" fillId="0" borderId="4" xfId="0" applyNumberFormat="1" applyFont="1" applyBorder="1" applyAlignment="1">
      <alignment horizontal="right" vertical="center" indent="1"/>
    </xf>
    <xf numFmtId="2" fontId="4" fillId="0" borderId="27" xfId="0" applyNumberFormat="1" applyFont="1" applyBorder="1" applyAlignment="1">
      <alignment horizontal="right" vertical="center" indent="1"/>
    </xf>
    <xf numFmtId="0" fontId="4" fillId="0" borderId="4" xfId="0" applyNumberFormat="1" applyFont="1" applyBorder="1" applyAlignment="1">
      <alignment horizontal="right" vertical="center" indent="1"/>
    </xf>
    <xf numFmtId="0" fontId="4" fillId="0" borderId="8" xfId="0" applyNumberFormat="1" applyFont="1" applyBorder="1" applyAlignment="1">
      <alignment horizontal="right" vertical="center" indent="1"/>
    </xf>
    <xf numFmtId="0" fontId="4" fillId="0" borderId="52" xfId="0" applyNumberFormat="1" applyFont="1" applyBorder="1" applyAlignment="1">
      <alignment horizontal="right" vertical="center" indent="1"/>
    </xf>
    <xf numFmtId="2" fontId="4" fillId="0" borderId="5" xfId="0" applyNumberFormat="1" applyFont="1" applyBorder="1" applyAlignment="1">
      <alignment horizontal="right" vertical="center" indent="1"/>
    </xf>
    <xf numFmtId="2" fontId="4" fillId="0" borderId="28" xfId="0" applyNumberFormat="1" applyFont="1" applyBorder="1" applyAlignment="1">
      <alignment horizontal="right" vertical="center" indent="1"/>
    </xf>
    <xf numFmtId="0" fontId="19" fillId="0" borderId="0" xfId="0" applyFont="1" applyAlignment="1">
      <alignment vertical="center"/>
    </xf>
    <xf numFmtId="0" fontId="20" fillId="0" borderId="0" xfId="0" applyFont="1" applyAlignment="1">
      <alignment vertical="center"/>
    </xf>
    <xf numFmtId="0" fontId="17" fillId="0" borderId="0" xfId="0" applyFont="1"/>
    <xf numFmtId="0" fontId="17" fillId="0" borderId="0" xfId="0" applyFont="1" applyAlignment="1">
      <alignment vertical="center"/>
    </xf>
    <xf numFmtId="0" fontId="14" fillId="0" borderId="0" xfId="0" applyFont="1" applyBorder="1" applyAlignment="1">
      <alignment horizontal="center" wrapText="1"/>
    </xf>
    <xf numFmtId="0" fontId="14" fillId="0" borderId="11" xfId="0" applyFont="1" applyBorder="1" applyAlignment="1">
      <alignment horizontal="center"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3" fillId="0" borderId="0" xfId="0" applyFont="1" applyFill="1" applyAlignment="1"/>
    <xf numFmtId="0" fontId="3" fillId="0" borderId="0" xfId="0" applyFont="1" applyFill="1" applyAlignment="1">
      <alignment horizontal="right"/>
    </xf>
    <xf numFmtId="0" fontId="4" fillId="0" borderId="4" xfId="0" applyNumberFormat="1" applyFont="1" applyFill="1" applyBorder="1" applyAlignment="1">
      <alignment horizontal="right" vertical="center" indent="1"/>
    </xf>
    <xf numFmtId="0" fontId="4" fillId="0" borderId="8" xfId="0" applyNumberFormat="1" applyFont="1" applyFill="1" applyBorder="1" applyAlignment="1">
      <alignment horizontal="right" vertical="center" indent="1"/>
    </xf>
    <xf numFmtId="0" fontId="6" fillId="0" borderId="0" xfId="0" applyFont="1" applyBorder="1" applyAlignment="1">
      <alignment horizontal="center"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xf numFmtId="0" fontId="7" fillId="0" borderId="0" xfId="0" applyFont="1" applyFill="1" applyAlignment="1">
      <alignment horizontal="left" vertical="center"/>
    </xf>
    <xf numFmtId="0" fontId="21" fillId="0" borderId="0" xfId="0" applyFont="1"/>
    <xf numFmtId="0" fontId="7" fillId="0" borderId="0" xfId="0" applyFont="1" applyFill="1" applyBorder="1"/>
    <xf numFmtId="0" fontId="7" fillId="0" borderId="0" xfId="0" applyFont="1" applyFill="1" applyBorder="1" applyAlignment="1">
      <alignment horizontal="left" vertical="center"/>
    </xf>
    <xf numFmtId="0" fontId="7" fillId="0" borderId="0" xfId="0" applyFont="1" applyFill="1" applyAlignment="1">
      <alignment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horizontal="center" vertical="center"/>
    </xf>
    <xf numFmtId="0" fontId="22" fillId="0" borderId="8" xfId="0" applyFont="1" applyBorder="1" applyAlignment="1">
      <alignment horizontal="center" vertical="center"/>
    </xf>
    <xf numFmtId="1" fontId="8" fillId="0" borderId="4"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center"/>
    </xf>
    <xf numFmtId="0" fontId="7" fillId="0" borderId="0" xfId="0" applyFont="1" applyFill="1" applyAlignment="1">
      <alignment horizontal="center"/>
    </xf>
    <xf numFmtId="0" fontId="7" fillId="0" borderId="9" xfId="0" applyFont="1" applyFill="1" applyBorder="1" applyAlignment="1">
      <alignment horizontal="center" vertical="center"/>
    </xf>
    <xf numFmtId="0" fontId="24" fillId="0" borderId="8" xfId="0" applyFont="1" applyBorder="1" applyAlignment="1">
      <alignment horizontal="center" vertical="center"/>
    </xf>
    <xf numFmtId="0"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xf>
    <xf numFmtId="0" fontId="6" fillId="0" borderId="9"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horizontal="center" vertical="center"/>
    </xf>
    <xf numFmtId="0" fontId="24" fillId="0" borderId="4" xfId="0" applyFont="1" applyBorder="1" applyAlignment="1">
      <alignment horizontal="center" vertical="center"/>
    </xf>
    <xf numFmtId="0" fontId="6" fillId="0" borderId="4" xfId="0" applyFont="1" applyBorder="1"/>
    <xf numFmtId="0" fontId="6" fillId="0" borderId="9" xfId="0" applyFont="1" applyBorder="1" applyAlignment="1">
      <alignment horizontal="center" vertical="center"/>
    </xf>
    <xf numFmtId="0" fontId="6" fillId="0" borderId="19" xfId="0" applyFont="1" applyBorder="1" applyAlignment="1">
      <alignment vertical="center" wrapText="1"/>
    </xf>
    <xf numFmtId="0" fontId="6" fillId="0" borderId="5"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6" fillId="0" borderId="6" xfId="0" applyFont="1" applyBorder="1" applyAlignment="1">
      <alignment vertical="center"/>
    </xf>
    <xf numFmtId="0" fontId="6" fillId="0" borderId="4" xfId="0" applyFont="1" applyBorder="1" applyAlignment="1">
      <alignment horizontal="center" vertical="center" wrapText="1"/>
    </xf>
    <xf numFmtId="0" fontId="8" fillId="0" borderId="9" xfId="0" applyFont="1" applyBorder="1" applyAlignment="1">
      <alignment horizontal="center" vertical="center"/>
    </xf>
    <xf numFmtId="0" fontId="22"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4" xfId="0" applyFont="1" applyBorder="1"/>
    <xf numFmtId="0" fontId="7" fillId="0" borderId="9" xfId="0" applyFont="1" applyBorder="1" applyAlignment="1">
      <alignment horizontal="center" vertical="top"/>
    </xf>
    <xf numFmtId="0" fontId="7" fillId="0" borderId="8" xfId="0" applyFont="1" applyBorder="1" applyAlignment="1">
      <alignment horizontal="center" vertical="top" wrapText="1"/>
    </xf>
    <xf numFmtId="0" fontId="6" fillId="0" borderId="7" xfId="0" applyFont="1" applyBorder="1" applyAlignment="1">
      <alignment horizontal="center" vertical="center" wrapText="1"/>
    </xf>
    <xf numFmtId="0" fontId="7" fillId="0" borderId="6" xfId="0" applyFont="1" applyBorder="1" applyAlignment="1">
      <alignment horizontal="center" vertical="top" wrapText="1"/>
    </xf>
    <xf numFmtId="0" fontId="21" fillId="0" borderId="5" xfId="0" applyFont="1" applyBorder="1" applyAlignment="1">
      <alignment vertical="top"/>
    </xf>
    <xf numFmtId="0" fontId="21" fillId="0" borderId="4" xfId="0" applyFont="1" applyBorder="1" applyAlignment="1">
      <alignment vertical="top"/>
    </xf>
    <xf numFmtId="0" fontId="7" fillId="0" borderId="9" xfId="0" applyFont="1" applyBorder="1" applyAlignment="1">
      <alignment vertical="top"/>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25" fillId="2" borderId="9" xfId="0" applyFont="1" applyFill="1" applyBorder="1" applyAlignment="1">
      <alignment horizontal="center" vertical="top" wrapText="1"/>
    </xf>
    <xf numFmtId="0" fontId="7" fillId="0" borderId="9" xfId="0" applyFont="1" applyBorder="1" applyAlignment="1">
      <alignment horizontal="center" vertical="top" wrapText="1"/>
    </xf>
    <xf numFmtId="0" fontId="24" fillId="2" borderId="4" xfId="0" applyFont="1" applyFill="1" applyBorder="1" applyAlignment="1">
      <alignment horizontal="center" vertical="center" wrapText="1"/>
    </xf>
    <xf numFmtId="0" fontId="24" fillId="2" borderId="9" xfId="0" applyFont="1" applyFill="1" applyBorder="1" applyAlignment="1">
      <alignment horizontal="center" vertical="top"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4" xfId="0" applyFont="1" applyBorder="1" applyAlignment="1">
      <alignment horizontal="center" vertical="center" wrapText="1"/>
    </xf>
    <xf numFmtId="0" fontId="24" fillId="2" borderId="9" xfId="0" applyFont="1" applyFill="1" applyBorder="1" applyAlignment="1">
      <alignment vertical="center" wrapText="1"/>
    </xf>
    <xf numFmtId="0" fontId="7" fillId="0" borderId="6" xfId="0" applyFont="1" applyBorder="1" applyAlignment="1">
      <alignment vertical="center" wrapText="1"/>
    </xf>
    <xf numFmtId="0" fontId="24" fillId="2" borderId="5" xfId="0" applyFont="1" applyFill="1" applyBorder="1" applyAlignment="1">
      <alignment vertical="center" wrapText="1"/>
    </xf>
    <xf numFmtId="0" fontId="24" fillId="2" borderId="4" xfId="0" applyFont="1" applyFill="1" applyBorder="1" applyAlignment="1">
      <alignment vertical="center" wrapText="1"/>
    </xf>
    <xf numFmtId="0" fontId="7" fillId="0" borderId="5" xfId="0" applyFont="1" applyFill="1" applyBorder="1" applyAlignment="1">
      <alignment vertical="center"/>
    </xf>
    <xf numFmtId="0" fontId="7" fillId="0" borderId="4" xfId="0" applyFont="1" applyFill="1" applyBorder="1" applyAlignment="1">
      <alignment vertical="center"/>
    </xf>
    <xf numFmtId="0" fontId="24" fillId="2" borderId="9" xfId="0" applyFont="1" applyFill="1" applyBorder="1" applyAlignment="1">
      <alignment horizontal="center" vertical="top"/>
    </xf>
    <xf numFmtId="0" fontId="24" fillId="2"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top" wrapText="1"/>
    </xf>
    <xf numFmtId="0" fontId="6" fillId="0" borderId="4" xfId="0" applyFont="1" applyBorder="1" applyAlignment="1">
      <alignment horizontal="center" vertical="top" wrapText="1"/>
    </xf>
    <xf numFmtId="0" fontId="24" fillId="0" borderId="4" xfId="0" applyFont="1" applyBorder="1" applyAlignment="1">
      <alignment horizontal="center" vertical="top"/>
    </xf>
    <xf numFmtId="0" fontId="6" fillId="0" borderId="4" xfId="0" applyFont="1" applyBorder="1" applyAlignment="1">
      <alignment vertical="top"/>
    </xf>
    <xf numFmtId="0" fontId="24" fillId="2" borderId="9" xfId="0" quotePrefix="1" applyFont="1" applyFill="1" applyBorder="1" applyAlignment="1">
      <alignment horizontal="center" vertical="top" wrapText="1"/>
    </xf>
    <xf numFmtId="0" fontId="7" fillId="2" borderId="1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xf numFmtId="0" fontId="7" fillId="2" borderId="5" xfId="0" applyFont="1" applyFill="1" applyBorder="1" applyAlignment="1">
      <alignment horizontal="center" vertical="center" wrapText="1"/>
    </xf>
    <xf numFmtId="0" fontId="24" fillId="2" borderId="6" xfId="0" quotePrefix="1" applyFont="1" applyFill="1" applyBorder="1" applyAlignment="1">
      <alignment horizontal="center" vertical="top" wrapText="1"/>
    </xf>
    <xf numFmtId="0" fontId="24" fillId="2" borderId="8" xfId="0" applyFont="1" applyFill="1" applyBorder="1" applyAlignment="1">
      <alignment horizontal="center" vertical="top" wrapText="1"/>
    </xf>
    <xf numFmtId="0" fontId="7" fillId="2" borderId="12" xfId="0" applyFont="1" applyFill="1" applyBorder="1" applyAlignment="1">
      <alignment horizontal="center" vertical="center" wrapText="1"/>
    </xf>
    <xf numFmtId="0" fontId="6" fillId="0" borderId="6" xfId="0" applyFont="1" applyBorder="1" applyAlignment="1">
      <alignment horizontal="center" vertical="center" wrapText="1"/>
    </xf>
    <xf numFmtId="0" fontId="24" fillId="0" borderId="6" xfId="0" applyFont="1" applyBorder="1" applyAlignment="1">
      <alignment horizontal="center" vertical="center"/>
    </xf>
    <xf numFmtId="0" fontId="6" fillId="0" borderId="6" xfId="0" applyFont="1" applyBorder="1"/>
    <xf numFmtId="0" fontId="24" fillId="2" borderId="9" xfId="0" applyFont="1" applyFill="1" applyBorder="1" applyAlignment="1">
      <alignment horizontal="center" vertical="center" wrapText="1"/>
    </xf>
    <xf numFmtId="0" fontId="7" fillId="0" borderId="4" xfId="0" quotePrefix="1" applyFont="1" applyBorder="1" applyAlignment="1">
      <alignment horizontal="center" vertical="center"/>
    </xf>
    <xf numFmtId="0" fontId="24" fillId="2" borderId="9" xfId="0" quotePrefix="1" applyFont="1" applyFill="1" applyBorder="1" applyAlignment="1">
      <alignment horizontal="center" vertical="center" wrapText="1"/>
    </xf>
    <xf numFmtId="0" fontId="24" fillId="2" borderId="6" xfId="0" applyFont="1" applyFill="1" applyBorder="1" applyAlignment="1">
      <alignment horizontal="center" vertical="center" wrapText="1"/>
    </xf>
    <xf numFmtId="0" fontId="8" fillId="0" borderId="8" xfId="0" applyFont="1" applyBorder="1" applyAlignment="1">
      <alignment horizontal="center" vertical="center"/>
    </xf>
    <xf numFmtId="0" fontId="22" fillId="2" borderId="5" xfId="0" applyFont="1" applyFill="1" applyBorder="1" applyAlignment="1">
      <alignment horizontal="center" vertical="center" wrapText="1"/>
    </xf>
    <xf numFmtId="2" fontId="17" fillId="0" borderId="4"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5" xfId="0" applyFont="1" applyBorder="1" applyAlignment="1">
      <alignment vertical="center"/>
    </xf>
    <xf numFmtId="0" fontId="7" fillId="0" borderId="9" xfId="0" applyFont="1" applyBorder="1" applyAlignment="1">
      <alignment horizontal="center" vertical="center"/>
    </xf>
    <xf numFmtId="0" fontId="7" fillId="0" borderId="8" xfId="0" applyNumberFormat="1" applyFont="1" applyBorder="1" applyAlignment="1">
      <alignment horizontal="center" vertical="top"/>
    </xf>
    <xf numFmtId="0" fontId="6" fillId="0" borderId="4" xfId="0" applyFont="1" applyBorder="1" applyAlignment="1">
      <alignment vertical="center"/>
    </xf>
    <xf numFmtId="0" fontId="7" fillId="0" borderId="8" xfId="0" applyFont="1" applyBorder="1" applyAlignment="1">
      <alignment horizontal="center" vertical="top"/>
    </xf>
    <xf numFmtId="0" fontId="7" fillId="0" borderId="5" xfId="0" applyFont="1" applyBorder="1" applyAlignment="1">
      <alignment vertical="center" wrapText="1"/>
    </xf>
    <xf numFmtId="0" fontId="7" fillId="0" borderId="6" xfId="0" applyFont="1" applyBorder="1" applyAlignment="1">
      <alignment horizontal="center" vertical="center"/>
    </xf>
    <xf numFmtId="0" fontId="7"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4" xfId="0" applyNumberFormat="1" applyFont="1" applyBorder="1" applyAlignment="1">
      <alignment horizontal="center" vertical="center"/>
    </xf>
    <xf numFmtId="1" fontId="22" fillId="2" borderId="5" xfId="0" applyNumberFormat="1" applyFont="1" applyFill="1" applyBorder="1" applyAlignment="1">
      <alignment horizontal="center" vertical="center" wrapText="1"/>
    </xf>
    <xf numFmtId="1" fontId="22" fillId="0" borderId="4" xfId="0" applyNumberFormat="1" applyFont="1" applyBorder="1" applyAlignment="1">
      <alignment horizontal="center" vertical="center"/>
    </xf>
    <xf numFmtId="0" fontId="17" fillId="0" borderId="4" xfId="0" applyFont="1" applyBorder="1" applyAlignment="1">
      <alignment vertical="center"/>
    </xf>
    <xf numFmtId="0" fontId="24" fillId="2" borderId="14" xfId="0" applyFont="1" applyFill="1" applyBorder="1" applyAlignment="1">
      <alignment horizontal="center" vertical="center" wrapText="1"/>
    </xf>
    <xf numFmtId="0" fontId="24" fillId="2" borderId="6" xfId="0" applyFont="1" applyFill="1" applyBorder="1" applyAlignment="1">
      <alignment horizontal="center" vertical="top" wrapText="1"/>
    </xf>
    <xf numFmtId="0" fontId="7" fillId="0" borderId="9" xfId="0" applyNumberFormat="1" applyFont="1" applyBorder="1" applyAlignment="1">
      <alignment vertical="center" wrapText="1"/>
    </xf>
    <xf numFmtId="0" fontId="7" fillId="0" borderId="4" xfId="0" applyFont="1" applyBorder="1" applyAlignment="1">
      <alignment vertical="center"/>
    </xf>
    <xf numFmtId="0" fontId="7" fillId="0" borderId="9" xfId="0" applyNumberFormat="1" applyFont="1" applyBorder="1" applyAlignment="1">
      <alignment horizontal="left" vertical="center" wrapText="1"/>
    </xf>
    <xf numFmtId="0"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22" fillId="2" borderId="6" xfId="0" applyFont="1" applyFill="1" applyBorder="1" applyAlignment="1">
      <alignment horizontal="center" vertical="top" wrapText="1"/>
    </xf>
    <xf numFmtId="1" fontId="8" fillId="2" borderId="5" xfId="0" applyNumberFormat="1" applyFont="1" applyFill="1" applyBorder="1" applyAlignment="1">
      <alignment horizontal="center" vertical="center" wrapText="1"/>
    </xf>
    <xf numFmtId="0" fontId="24" fillId="0" borderId="5" xfId="0" applyFont="1" applyBorder="1" applyAlignment="1">
      <alignment horizontal="center" vertical="center"/>
    </xf>
    <xf numFmtId="0" fontId="7" fillId="0" borderId="7" xfId="0" applyFont="1" applyBorder="1" applyAlignment="1">
      <alignment vertical="center" wrapText="1"/>
    </xf>
    <xf numFmtId="0" fontId="24" fillId="0" borderId="9"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0" xfId="0" applyFont="1" applyFill="1"/>
    <xf numFmtId="0" fontId="7" fillId="0" borderId="6" xfId="0" applyFont="1" applyFill="1" applyBorder="1" applyAlignment="1">
      <alignment horizontal="center" vertical="center"/>
    </xf>
    <xf numFmtId="0" fontId="7" fillId="0" borderId="7" xfId="0" applyFont="1" applyFill="1" applyBorder="1" applyAlignment="1">
      <alignment vertical="center" wrapText="1"/>
    </xf>
    <xf numFmtId="1" fontId="8" fillId="0" borderId="12"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17" fillId="0" borderId="0" xfId="0" applyFont="1" applyBorder="1" applyAlignment="1">
      <alignment horizontal="center" vertical="center"/>
    </xf>
    <xf numFmtId="0" fontId="6" fillId="0" borderId="1" xfId="0" applyFont="1" applyBorder="1" applyAlignment="1">
      <alignment horizontal="center" vertical="top"/>
    </xf>
    <xf numFmtId="0" fontId="24" fillId="0" borderId="1" xfId="0" applyFont="1" applyBorder="1"/>
    <xf numFmtId="0" fontId="24" fillId="0" borderId="1" xfId="0" applyFont="1" applyBorder="1" applyAlignment="1">
      <alignment horizontal="center" vertical="top"/>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4" fillId="0" borderId="1" xfId="0" applyFont="1" applyBorder="1" applyAlignment="1">
      <alignment horizontal="center"/>
    </xf>
    <xf numFmtId="0" fontId="6" fillId="0" borderId="1" xfId="0" applyFont="1" applyBorder="1"/>
    <xf numFmtId="167" fontId="22" fillId="0" borderId="16" xfId="0" applyNumberFormat="1" applyFont="1" applyFill="1" applyBorder="1" applyAlignment="1" applyProtection="1">
      <alignment horizontal="center" vertical="center"/>
    </xf>
    <xf numFmtId="167" fontId="22" fillId="0" borderId="17" xfId="0" applyNumberFormat="1" applyFont="1" applyFill="1" applyBorder="1" applyAlignment="1" applyProtection="1">
      <alignment vertical="center"/>
    </xf>
    <xf numFmtId="167" fontId="26" fillId="0" borderId="2" xfId="0" applyNumberFormat="1" applyFont="1" applyFill="1" applyBorder="1" applyAlignment="1" applyProtection="1">
      <alignment vertical="center"/>
    </xf>
    <xf numFmtId="167" fontId="24" fillId="0" borderId="2" xfId="0" applyNumberFormat="1" applyFont="1" applyFill="1" applyBorder="1" applyAlignment="1" applyProtection="1">
      <alignment horizontal="left" vertical="center"/>
    </xf>
    <xf numFmtId="167" fontId="24" fillId="0" borderId="2" xfId="0" applyNumberFormat="1" applyFont="1" applyFill="1" applyBorder="1" applyAlignment="1" applyProtection="1">
      <alignment vertical="center"/>
    </xf>
    <xf numFmtId="0" fontId="7" fillId="0" borderId="2" xfId="0" applyFont="1" applyFill="1" applyBorder="1" applyAlignment="1" applyProtection="1">
      <alignment vertical="center"/>
    </xf>
    <xf numFmtId="167" fontId="24" fillId="0" borderId="18" xfId="0" applyNumberFormat="1" applyFont="1" applyFill="1" applyBorder="1" applyAlignment="1" applyProtection="1">
      <alignment horizontal="center" vertical="top"/>
    </xf>
    <xf numFmtId="167" fontId="24" fillId="0" borderId="10" xfId="0" applyNumberFormat="1" applyFont="1" applyFill="1" applyBorder="1" applyAlignment="1" applyProtection="1">
      <alignment horizontal="center" vertical="top"/>
    </xf>
    <xf numFmtId="167" fontId="24" fillId="0" borderId="11"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Border="1" applyAlignment="1">
      <alignment horizontal="left" vertical="top"/>
    </xf>
    <xf numFmtId="0" fontId="7" fillId="0" borderId="19" xfId="0" applyFont="1" applyFill="1" applyBorder="1" applyAlignment="1">
      <alignment horizontal="left" vertical="top"/>
    </xf>
    <xf numFmtId="0" fontId="7" fillId="0" borderId="0" xfId="0" applyFont="1" applyFill="1" applyBorder="1" applyAlignment="1">
      <alignment vertical="top"/>
    </xf>
    <xf numFmtId="167" fontId="24" fillId="0" borderId="10" xfId="0" applyNumberFormat="1" applyFont="1" applyFill="1" applyBorder="1" applyAlignment="1" applyProtection="1">
      <alignment horizontal="center" vertical="center"/>
    </xf>
    <xf numFmtId="167" fontId="24" fillId="0" borderId="0" xfId="0" applyNumberFormat="1" applyFont="1" applyFill="1" applyBorder="1" applyAlignment="1" applyProtection="1">
      <alignment vertical="top"/>
    </xf>
    <xf numFmtId="0" fontId="7" fillId="0" borderId="0" xfId="0" applyFont="1" applyFill="1" applyBorder="1" applyAlignment="1">
      <alignment horizontal="center" vertical="top"/>
    </xf>
    <xf numFmtId="0" fontId="7" fillId="0" borderId="19" xfId="0" applyFont="1" applyFill="1" applyBorder="1" applyAlignment="1">
      <alignment vertical="top"/>
    </xf>
    <xf numFmtId="167" fontId="24" fillId="0" borderId="0" xfId="0" applyNumberFormat="1" applyFont="1" applyFill="1" applyBorder="1" applyAlignment="1" applyProtection="1">
      <alignment horizontal="left" vertical="center"/>
    </xf>
    <xf numFmtId="167" fontId="24" fillId="0" borderId="0" xfId="0" applyNumberFormat="1" applyFont="1" applyFill="1" applyBorder="1" applyAlignment="1" applyProtection="1">
      <alignment vertical="center"/>
    </xf>
    <xf numFmtId="167" fontId="24" fillId="0" borderId="11" xfId="0" applyNumberFormat="1" applyFont="1" applyFill="1" applyBorder="1" applyAlignment="1" applyProtection="1">
      <alignment vertical="center"/>
    </xf>
    <xf numFmtId="167" fontId="24" fillId="0" borderId="0" xfId="0" applyNumberFormat="1" applyFont="1" applyFill="1" applyBorder="1" applyAlignment="1" applyProtection="1">
      <alignment horizontal="left" vertical="top"/>
    </xf>
    <xf numFmtId="167" fontId="24" fillId="0" borderId="11" xfId="0" applyNumberFormat="1" applyFont="1" applyFill="1" applyBorder="1" applyAlignment="1" applyProtection="1">
      <alignment vertical="top"/>
    </xf>
    <xf numFmtId="0" fontId="7" fillId="0" borderId="19" xfId="0" applyFont="1" applyFill="1" applyBorder="1"/>
    <xf numFmtId="0" fontId="7" fillId="0" borderId="19" xfId="0" quotePrefix="1" applyFont="1" applyFill="1" applyBorder="1" applyAlignment="1">
      <alignment vertical="top"/>
    </xf>
    <xf numFmtId="0" fontId="7" fillId="0" borderId="0" xfId="0" quotePrefix="1" applyFont="1" applyFill="1" applyBorder="1" applyAlignment="1">
      <alignment vertical="top"/>
    </xf>
    <xf numFmtId="167" fontId="24" fillId="0" borderId="10" xfId="0" applyNumberFormat="1" applyFont="1" applyFill="1" applyBorder="1" applyAlignment="1" applyProtection="1">
      <alignment vertical="top"/>
    </xf>
    <xf numFmtId="167" fontId="24" fillId="0" borderId="20" xfId="0" applyNumberFormat="1" applyFont="1" applyFill="1" applyBorder="1" applyAlignment="1" applyProtection="1">
      <alignment horizontal="center" vertical="top"/>
    </xf>
    <xf numFmtId="167" fontId="24" fillId="0" borderId="21" xfId="0" applyNumberFormat="1" applyFont="1" applyFill="1" applyBorder="1" applyAlignment="1" applyProtection="1">
      <alignment vertical="top"/>
    </xf>
    <xf numFmtId="167" fontId="24" fillId="0" borderId="1" xfId="0" applyNumberFormat="1" applyFont="1" applyFill="1" applyBorder="1" applyAlignment="1" applyProtection="1">
      <alignment vertical="top"/>
    </xf>
    <xf numFmtId="167" fontId="24" fillId="0" borderId="1" xfId="0" applyNumberFormat="1" applyFont="1" applyFill="1" applyBorder="1" applyAlignment="1" applyProtection="1">
      <alignment horizontal="left" vertical="top"/>
    </xf>
    <xf numFmtId="167" fontId="24" fillId="0" borderId="12" xfId="0" applyNumberFormat="1" applyFont="1" applyFill="1" applyBorder="1" applyAlignment="1" applyProtection="1">
      <alignment vertical="top"/>
    </xf>
    <xf numFmtId="0" fontId="7" fillId="0" borderId="1" xfId="0" applyFont="1" applyFill="1" applyBorder="1" applyAlignment="1" applyProtection="1">
      <alignment vertical="top"/>
    </xf>
    <xf numFmtId="0" fontId="7" fillId="0" borderId="1" xfId="0" applyFont="1" applyFill="1" applyBorder="1" applyAlignment="1">
      <alignment horizontal="center" vertical="top"/>
    </xf>
    <xf numFmtId="0" fontId="7" fillId="0" borderId="1" xfId="0" applyFont="1" applyFill="1" applyBorder="1" applyAlignment="1">
      <alignment vertical="top"/>
    </xf>
    <xf numFmtId="0" fontId="7" fillId="0" borderId="13" xfId="0" applyFont="1" applyFill="1" applyBorder="1" applyAlignment="1">
      <alignment vertical="top"/>
    </xf>
    <xf numFmtId="167" fontId="22" fillId="0" borderId="20" xfId="0" applyNumberFormat="1" applyFont="1" applyFill="1" applyBorder="1" applyAlignment="1" applyProtection="1">
      <alignment horizontal="center" vertical="center"/>
    </xf>
    <xf numFmtId="167" fontId="22" fillId="0" borderId="21" xfId="0" applyNumberFormat="1" applyFont="1" applyFill="1" applyBorder="1" applyAlignment="1" applyProtection="1">
      <alignment vertical="center"/>
    </xf>
    <xf numFmtId="167" fontId="26" fillId="0" borderId="1" xfId="0" applyNumberFormat="1" applyFont="1" applyFill="1" applyBorder="1" applyAlignment="1" applyProtection="1">
      <alignment vertical="top"/>
    </xf>
    <xf numFmtId="167" fontId="22" fillId="0" borderId="1" xfId="0" applyNumberFormat="1" applyFont="1" applyFill="1" applyBorder="1" applyAlignment="1" applyProtection="1">
      <alignment horizontal="left" vertical="top"/>
    </xf>
    <xf numFmtId="167" fontId="22" fillId="0" borderId="1" xfId="0" applyNumberFormat="1" applyFont="1" applyFill="1" applyBorder="1" applyAlignment="1" applyProtection="1">
      <alignment vertical="top"/>
    </xf>
    <xf numFmtId="0" fontId="8" fillId="0" borderId="1" xfId="0" applyFont="1" applyFill="1" applyBorder="1" applyAlignment="1" applyProtection="1">
      <alignment vertical="top"/>
    </xf>
    <xf numFmtId="0" fontId="8" fillId="0" borderId="1" xfId="0" applyFont="1" applyFill="1" applyBorder="1" applyAlignment="1">
      <alignment horizontal="center" vertical="top"/>
    </xf>
    <xf numFmtId="0" fontId="8" fillId="0" borderId="1" xfId="0" applyFont="1" applyFill="1" applyBorder="1" applyAlignment="1">
      <alignment vertical="top"/>
    </xf>
    <xf numFmtId="0" fontId="8" fillId="0" borderId="13"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center"/>
    </xf>
    <xf numFmtId="0" fontId="8" fillId="0" borderId="0" xfId="0" applyFont="1" applyFill="1"/>
    <xf numFmtId="167" fontId="24" fillId="0" borderId="0" xfId="0" quotePrefix="1" applyNumberFormat="1" applyFont="1" applyFill="1" applyBorder="1" applyAlignment="1" applyProtection="1">
      <alignment horizontal="left" vertical="center"/>
    </xf>
    <xf numFmtId="0" fontId="7" fillId="0" borderId="0" xfId="0" applyFont="1" applyFill="1" applyBorder="1" applyAlignment="1" applyProtection="1">
      <alignment vertical="top"/>
    </xf>
    <xf numFmtId="0" fontId="7" fillId="0" borderId="1" xfId="0" applyFont="1" applyFill="1" applyBorder="1"/>
    <xf numFmtId="167" fontId="26" fillId="0" borderId="2" xfId="0" applyNumberFormat="1" applyFont="1" applyFill="1" applyBorder="1" applyAlignment="1" applyProtection="1">
      <alignment vertical="top"/>
    </xf>
    <xf numFmtId="167" fontId="22" fillId="0" borderId="2" xfId="0" applyNumberFormat="1" applyFont="1" applyFill="1" applyBorder="1" applyAlignment="1" applyProtection="1">
      <alignment horizontal="left" vertical="top"/>
    </xf>
    <xf numFmtId="167" fontId="22" fillId="0" borderId="2" xfId="0" applyNumberFormat="1" applyFont="1" applyFill="1" applyBorder="1" applyAlignment="1" applyProtection="1">
      <alignment vertical="top"/>
    </xf>
    <xf numFmtId="0" fontId="8" fillId="0" borderId="2" xfId="0" applyFont="1" applyFill="1" applyBorder="1" applyAlignment="1" applyProtection="1">
      <alignment vertical="top"/>
    </xf>
    <xf numFmtId="0" fontId="8" fillId="0" borderId="2" xfId="0" applyFont="1" applyFill="1" applyBorder="1" applyAlignment="1">
      <alignment horizontal="center" vertical="top"/>
    </xf>
    <xf numFmtId="0" fontId="8" fillId="0" borderId="2" xfId="0" applyFont="1" applyFill="1" applyBorder="1" applyAlignment="1">
      <alignment vertical="top"/>
    </xf>
    <xf numFmtId="0" fontId="8" fillId="0" borderId="7" xfId="0" applyFont="1" applyFill="1" applyBorder="1" applyAlignment="1">
      <alignment vertical="top"/>
    </xf>
    <xf numFmtId="0" fontId="7" fillId="0" borderId="11" xfId="0" applyFont="1" applyFill="1" applyBorder="1" applyAlignment="1">
      <alignment vertical="top"/>
    </xf>
    <xf numFmtId="167" fontId="24" fillId="0" borderId="0" xfId="0" quotePrefix="1" applyNumberFormat="1" applyFont="1" applyFill="1" applyBorder="1" applyAlignment="1" applyProtection="1">
      <alignment vertical="top"/>
    </xf>
    <xf numFmtId="0" fontId="7" fillId="0" borderId="0" xfId="0" quotePrefix="1" applyFont="1" applyFill="1" applyBorder="1" applyAlignment="1">
      <alignment horizontal="center" vertical="top"/>
    </xf>
    <xf numFmtId="0" fontId="7" fillId="0" borderId="19" xfId="0" quotePrefix="1" applyFont="1" applyFill="1" applyBorder="1" applyAlignment="1">
      <alignment horizontal="center" vertical="top"/>
    </xf>
    <xf numFmtId="167" fontId="24" fillId="0" borderId="9" xfId="0" applyNumberFormat="1" applyFont="1" applyFill="1" applyBorder="1" applyAlignment="1" applyProtection="1">
      <alignment horizontal="center" vertical="top"/>
    </xf>
    <xf numFmtId="167" fontId="24" fillId="0" borderId="6" xfId="0" applyNumberFormat="1" applyFont="1" applyFill="1" applyBorder="1" applyAlignment="1" applyProtection="1">
      <alignment horizontal="center" vertical="top"/>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xf>
    <xf numFmtId="49" fontId="8" fillId="7" borderId="4" xfId="0" applyNumberFormat="1" applyFont="1" applyFill="1" applyBorder="1" applyAlignment="1">
      <alignment horizontal="center" vertical="center" wrapText="1"/>
    </xf>
    <xf numFmtId="0" fontId="24" fillId="7" borderId="4" xfId="0" applyFont="1" applyFill="1" applyBorder="1" applyAlignment="1">
      <alignment horizontal="center" vertical="center"/>
    </xf>
    <xf numFmtId="0" fontId="22"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0" borderId="9" xfId="0" applyFont="1" applyBorder="1" applyAlignment="1">
      <alignment horizontal="center" vertical="center" wrapText="1"/>
    </xf>
    <xf numFmtId="0" fontId="6"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169" fontId="27" fillId="0" borderId="4" xfId="0" applyNumberFormat="1" applyFont="1" applyBorder="1" applyAlignment="1">
      <alignment horizontal="center" vertical="center"/>
    </xf>
    <xf numFmtId="0" fontId="6" fillId="0" borderId="0" xfId="0" applyFont="1" applyBorder="1" applyAlignment="1">
      <alignment horizontal="center" vertical="center"/>
    </xf>
    <xf numFmtId="0" fontId="8" fillId="12" borderId="4" xfId="0" applyFont="1" applyFill="1" applyBorder="1" applyAlignment="1">
      <alignment horizontal="center" vertical="center" wrapText="1"/>
    </xf>
    <xf numFmtId="0" fontId="8" fillId="0" borderId="0" xfId="0" applyFont="1" applyBorder="1" applyAlignment="1">
      <alignment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8" fillId="0" borderId="0" xfId="0" applyNumberFormat="1" applyFont="1" applyAlignment="1">
      <alignment horizontal="center" vertical="center"/>
    </xf>
    <xf numFmtId="0" fontId="22" fillId="2" borderId="9" xfId="0" applyFont="1" applyFill="1" applyBorder="1" applyAlignment="1">
      <alignment horizontal="center" vertical="top" wrapText="1"/>
    </xf>
    <xf numFmtId="0" fontId="8" fillId="6" borderId="5" xfId="0" applyFont="1" applyFill="1" applyBorder="1" applyAlignment="1">
      <alignment vertical="center"/>
    </xf>
    <xf numFmtId="0" fontId="17" fillId="6" borderId="4" xfId="0" applyFont="1" applyFill="1" applyBorder="1" applyAlignment="1">
      <alignment horizontal="center" vertical="center" wrapText="1"/>
    </xf>
    <xf numFmtId="0" fontId="22" fillId="6" borderId="4" xfId="0" applyFont="1" applyFill="1" applyBorder="1" applyAlignment="1">
      <alignment horizontal="center" vertical="center"/>
    </xf>
    <xf numFmtId="0" fontId="8" fillId="0" borderId="9" xfId="0" applyFont="1" applyBorder="1" applyAlignment="1">
      <alignment vertical="center" wrapText="1"/>
    </xf>
    <xf numFmtId="49" fontId="8" fillId="7" borderId="8" xfId="0" applyNumberFormat="1" applyFont="1" applyFill="1" applyBorder="1" applyAlignment="1">
      <alignment horizontal="center" vertical="center"/>
    </xf>
    <xf numFmtId="0" fontId="8" fillId="7" borderId="5" xfId="0" applyFont="1" applyFill="1" applyBorder="1" applyAlignment="1">
      <alignment vertical="center" wrapText="1"/>
    </xf>
    <xf numFmtId="0" fontId="17" fillId="7" borderId="4" xfId="0" applyFont="1" applyFill="1" applyBorder="1" applyAlignment="1">
      <alignment horizontal="center" vertical="center" wrapText="1"/>
    </xf>
    <xf numFmtId="0" fontId="22" fillId="7" borderId="4" xfId="0" applyFont="1" applyFill="1" applyBorder="1" applyAlignment="1">
      <alignment horizontal="center" vertical="center"/>
    </xf>
    <xf numFmtId="0" fontId="22" fillId="2" borderId="9" xfId="0" applyFont="1" applyFill="1" applyBorder="1" applyAlignment="1">
      <alignment horizontal="center" vertical="center" wrapText="1"/>
    </xf>
    <xf numFmtId="49" fontId="8" fillId="0" borderId="9" xfId="0" applyNumberFormat="1" applyFont="1" applyBorder="1" applyAlignment="1">
      <alignment horizontal="center" vertical="center"/>
    </xf>
    <xf numFmtId="0" fontId="8" fillId="3" borderId="5" xfId="0" applyFont="1" applyFill="1" applyBorder="1" applyAlignment="1">
      <alignment vertical="center" wrapText="1"/>
    </xf>
    <xf numFmtId="0" fontId="17" fillId="3" borderId="4" xfId="0" applyFont="1" applyFill="1" applyBorder="1" applyAlignment="1">
      <alignment vertical="center" wrapText="1"/>
    </xf>
    <xf numFmtId="49" fontId="7" fillId="0" borderId="9" xfId="0" applyNumberFormat="1" applyFont="1" applyBorder="1" applyAlignment="1">
      <alignment horizontal="center" vertical="center"/>
    </xf>
    <xf numFmtId="0" fontId="17" fillId="3" borderId="4" xfId="0" applyFont="1" applyFill="1" applyBorder="1" applyAlignment="1">
      <alignment horizontal="center" vertical="center" wrapText="1"/>
    </xf>
    <xf numFmtId="0" fontId="8" fillId="0" borderId="9" xfId="0" applyFont="1" applyBorder="1" applyAlignment="1">
      <alignment horizontal="left" vertical="center" wrapText="1"/>
    </xf>
    <xf numFmtId="49" fontId="8" fillId="0" borderId="9" xfId="0" applyNumberFormat="1" applyFont="1" applyBorder="1" applyAlignment="1">
      <alignment horizontal="center" vertical="center" wrapText="1"/>
    </xf>
    <xf numFmtId="0" fontId="22" fillId="2" borderId="9" xfId="0" applyFont="1" applyFill="1" applyBorder="1" applyAlignment="1">
      <alignment vertical="center" wrapText="1"/>
    </xf>
    <xf numFmtId="0" fontId="8" fillId="10" borderId="4" xfId="0" applyFont="1" applyFill="1" applyBorder="1" applyAlignment="1">
      <alignment horizontal="center" vertical="center" wrapText="1"/>
    </xf>
    <xf numFmtId="0" fontId="8" fillId="10" borderId="5" xfId="0" applyFont="1" applyFill="1" applyBorder="1" applyAlignment="1">
      <alignment vertical="center" wrapText="1"/>
    </xf>
    <xf numFmtId="0" fontId="22" fillId="10" borderId="4" xfId="0" applyFont="1" applyFill="1" applyBorder="1" applyAlignment="1">
      <alignment vertical="center" wrapText="1"/>
    </xf>
    <xf numFmtId="49" fontId="8" fillId="7" borderId="9" xfId="0" applyNumberFormat="1" applyFont="1" applyFill="1" applyBorder="1" applyAlignment="1">
      <alignment horizontal="center" vertical="center" wrapText="1"/>
    </xf>
    <xf numFmtId="0" fontId="8" fillId="7" borderId="4" xfId="0" applyFont="1" applyFill="1" applyBorder="1" applyAlignment="1">
      <alignment vertical="center"/>
    </xf>
    <xf numFmtId="0" fontId="8" fillId="3" borderId="5" xfId="0" applyFont="1" applyFill="1" applyBorder="1" applyAlignment="1">
      <alignment vertical="center"/>
    </xf>
    <xf numFmtId="0" fontId="8" fillId="3" borderId="2" xfId="0" applyFont="1" applyFill="1" applyBorder="1" applyAlignment="1">
      <alignment vertical="center"/>
    </xf>
    <xf numFmtId="0" fontId="17" fillId="3" borderId="7" xfId="0" applyFont="1" applyFill="1" applyBorder="1"/>
    <xf numFmtId="0" fontId="8" fillId="3" borderId="4" xfId="0" applyFont="1" applyFill="1" applyBorder="1" applyAlignment="1">
      <alignment vertical="center"/>
    </xf>
    <xf numFmtId="0" fontId="17" fillId="0" borderId="9" xfId="0" applyFont="1" applyBorder="1" applyAlignment="1">
      <alignment horizontal="left" vertical="center" wrapText="1"/>
    </xf>
    <xf numFmtId="49" fontId="17" fillId="0" borderId="9" xfId="0" applyNumberFormat="1" applyFont="1" applyBorder="1" applyAlignment="1">
      <alignment horizontal="center" vertical="center" wrapText="1"/>
    </xf>
    <xf numFmtId="0" fontId="17" fillId="3" borderId="6" xfId="0" applyFont="1" applyFill="1" applyBorder="1" applyAlignment="1">
      <alignment horizontal="center" vertical="center" wrapText="1"/>
    </xf>
    <xf numFmtId="0" fontId="17" fillId="3" borderId="5" xfId="0" applyFont="1" applyFill="1" applyBorder="1" applyAlignment="1">
      <alignment vertical="center"/>
    </xf>
    <xf numFmtId="0" fontId="17" fillId="3" borderId="2" xfId="0" applyFont="1" applyFill="1" applyBorder="1" applyAlignment="1">
      <alignment vertical="center"/>
    </xf>
    <xf numFmtId="0" fontId="17" fillId="3" borderId="7" xfId="0" applyFont="1" applyFill="1" applyBorder="1" applyAlignment="1">
      <alignment vertical="center"/>
    </xf>
    <xf numFmtId="0" fontId="8" fillId="3" borderId="5" xfId="0" applyFont="1" applyFill="1" applyBorder="1" applyAlignment="1">
      <alignment horizontal="center" vertical="center"/>
    </xf>
    <xf numFmtId="0" fontId="17" fillId="0" borderId="6" xfId="0" applyFont="1" applyBorder="1" applyAlignment="1">
      <alignment horizontal="left" vertical="center" wrapText="1"/>
    </xf>
    <xf numFmtId="49" fontId="17" fillId="7" borderId="4" xfId="0" applyNumberFormat="1" applyFont="1" applyFill="1" applyBorder="1" applyAlignment="1">
      <alignment horizontal="center" vertical="center"/>
    </xf>
    <xf numFmtId="0" fontId="17" fillId="11" borderId="4" xfId="0" applyFont="1" applyFill="1" applyBorder="1" applyAlignment="1">
      <alignment horizontal="center" vertical="center"/>
    </xf>
    <xf numFmtId="0" fontId="8" fillId="11" borderId="5" xfId="0" applyFont="1" applyFill="1" applyBorder="1" applyAlignment="1">
      <alignment vertical="center" wrapText="1"/>
    </xf>
    <xf numFmtId="0" fontId="17" fillId="11" borderId="4" xfId="0" applyFont="1" applyFill="1" applyBorder="1" applyAlignment="1">
      <alignment horizontal="center" vertical="center" wrapText="1"/>
    </xf>
    <xf numFmtId="0" fontId="22" fillId="11" borderId="4" xfId="0" applyFont="1" applyFill="1" applyBorder="1" applyAlignment="1">
      <alignment horizontal="center" vertical="center"/>
    </xf>
    <xf numFmtId="0" fontId="8" fillId="6" borderId="8" xfId="0" applyFont="1" applyFill="1" applyBorder="1" applyAlignment="1">
      <alignment horizontal="center" vertical="center" wrapText="1"/>
    </xf>
    <xf numFmtId="0" fontId="7" fillId="7" borderId="5" xfId="0" applyFont="1" applyFill="1" applyBorder="1" applyAlignment="1">
      <alignment vertical="center"/>
    </xf>
    <xf numFmtId="0" fontId="6" fillId="7" borderId="4" xfId="0" applyFont="1" applyFill="1" applyBorder="1" applyAlignment="1">
      <alignment horizontal="center" vertical="center" wrapText="1"/>
    </xf>
    <xf numFmtId="0" fontId="7" fillId="0" borderId="8" xfId="0" applyFont="1" applyBorder="1" applyAlignment="1">
      <alignment vertical="center" wrapText="1"/>
    </xf>
    <xf numFmtId="0" fontId="8" fillId="6" borderId="5" xfId="0" applyFont="1" applyFill="1" applyBorder="1" applyAlignment="1">
      <alignment vertical="center" wrapText="1"/>
    </xf>
    <xf numFmtId="0" fontId="8" fillId="7" borderId="4" xfId="0" applyFont="1" applyFill="1" applyBorder="1" applyAlignment="1">
      <alignment horizontal="center" vertical="center"/>
    </xf>
    <xf numFmtId="0" fontId="8" fillId="7" borderId="5" xfId="0" applyFont="1" applyFill="1" applyBorder="1" applyAlignment="1">
      <alignment vertical="center"/>
    </xf>
    <xf numFmtId="0" fontId="24" fillId="2" borderId="11" xfId="0" applyFont="1" applyFill="1" applyBorder="1" applyAlignment="1">
      <alignment horizontal="center" vertical="top" wrapText="1"/>
    </xf>
    <xf numFmtId="0" fontId="7" fillId="0" borderId="5"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2" xfId="0" applyFont="1" applyBorder="1" applyAlignment="1">
      <alignment vertical="center"/>
    </xf>
    <xf numFmtId="0" fontId="24" fillId="0" borderId="7" xfId="0" applyFont="1" applyBorder="1" applyAlignment="1">
      <alignment horizontal="center" vertical="center"/>
    </xf>
    <xf numFmtId="0" fontId="6" fillId="0" borderId="12" xfId="0" applyFont="1" applyBorder="1" applyAlignment="1">
      <alignment vertical="center"/>
    </xf>
    <xf numFmtId="49" fontId="8" fillId="0" borderId="0" xfId="0" applyNumberFormat="1" applyFont="1" applyBorder="1" applyAlignment="1">
      <alignment horizontal="center" vertical="center"/>
    </xf>
    <xf numFmtId="169" fontId="27"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xf>
    <xf numFmtId="0" fontId="28" fillId="0" borderId="0" xfId="0" applyFont="1" applyBorder="1"/>
    <xf numFmtId="0" fontId="29" fillId="0" borderId="0" xfId="0" applyFont="1" applyBorder="1"/>
    <xf numFmtId="0" fontId="29" fillId="0" borderId="0" xfId="0" applyFont="1"/>
    <xf numFmtId="0" fontId="30" fillId="0" borderId="0" xfId="0" applyFont="1"/>
    <xf numFmtId="0" fontId="31" fillId="8" borderId="0" xfId="0" applyFont="1" applyFill="1"/>
    <xf numFmtId="0" fontId="28" fillId="0" borderId="0" xfId="0" applyFont="1" applyBorder="1" applyAlignment="1">
      <alignment horizontal="left" vertical="center"/>
    </xf>
    <xf numFmtId="0" fontId="28" fillId="0" borderId="0" xfId="0" applyFont="1" applyBorder="1" applyAlignment="1">
      <alignment vertical="center" wrapText="1"/>
    </xf>
    <xf numFmtId="0" fontId="31" fillId="7" borderId="0" xfId="0" applyFont="1" applyFill="1"/>
    <xf numFmtId="0" fontId="7" fillId="0" borderId="7" xfId="0" applyFont="1" applyBorder="1" applyAlignment="1">
      <alignment horizontal="left" vertical="center" wrapText="1"/>
    </xf>
    <xf numFmtId="0" fontId="7" fillId="0" borderId="4"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7" fillId="0" borderId="6" xfId="0" applyFont="1" applyBorder="1" applyAlignment="1">
      <alignment horizontal="center" vertical="center" wrapText="1"/>
    </xf>
    <xf numFmtId="0" fontId="7" fillId="0" borderId="19" xfId="0" applyFont="1" applyFill="1" applyBorder="1" applyAlignment="1"/>
    <xf numFmtId="167" fontId="24" fillId="0" borderId="19" xfId="0" applyNumberFormat="1" applyFont="1" applyFill="1" applyBorder="1" applyAlignment="1" applyProtection="1">
      <alignment vertical="top"/>
    </xf>
    <xf numFmtId="0" fontId="7" fillId="0" borderId="19" xfId="0" quotePrefix="1" applyFont="1" applyFill="1" applyBorder="1" applyAlignment="1">
      <alignment horizontal="left" vertical="top"/>
    </xf>
    <xf numFmtId="0" fontId="6" fillId="0" borderId="5"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13" borderId="8" xfId="0" applyFont="1" applyFill="1" applyBorder="1" applyAlignment="1">
      <alignment horizontal="center" vertical="center"/>
    </xf>
    <xf numFmtId="0" fontId="8" fillId="13" borderId="5" xfId="0" applyFont="1" applyFill="1" applyBorder="1" applyAlignment="1">
      <alignment vertical="center"/>
    </xf>
    <xf numFmtId="0" fontId="17" fillId="13" borderId="4" xfId="0" applyFont="1" applyFill="1" applyBorder="1" applyAlignment="1">
      <alignment horizontal="center" vertical="center" wrapText="1"/>
    </xf>
    <xf numFmtId="0" fontId="22" fillId="13" borderId="4" xfId="0" applyFont="1" applyFill="1" applyBorder="1" applyAlignment="1">
      <alignment horizontal="center" vertical="center"/>
    </xf>
    <xf numFmtId="0" fontId="8" fillId="11" borderId="8" xfId="0" applyNumberFormat="1" applyFont="1" applyFill="1" applyBorder="1" applyAlignment="1">
      <alignment horizontal="center" vertical="center"/>
    </xf>
    <xf numFmtId="0" fontId="8" fillId="11" borderId="5" xfId="0" applyFont="1" applyFill="1" applyBorder="1" applyAlignment="1">
      <alignment vertical="center"/>
    </xf>
    <xf numFmtId="2" fontId="17" fillId="3" borderId="4" xfId="0" applyNumberFormat="1" applyFont="1" applyFill="1" applyBorder="1" applyAlignment="1">
      <alignment horizontal="center" vertical="center"/>
    </xf>
    <xf numFmtId="0" fontId="33" fillId="0" borderId="0" xfId="0" applyFont="1" applyBorder="1" applyAlignment="1">
      <alignment vertical="center"/>
    </xf>
    <xf numFmtId="2" fontId="6" fillId="0" borderId="4" xfId="0" applyNumberFormat="1" applyFont="1" applyBorder="1" applyAlignment="1">
      <alignment horizontal="center" vertical="center" wrapText="1"/>
    </xf>
    <xf numFmtId="0" fontId="34" fillId="12" borderId="4" xfId="0" applyFont="1" applyFill="1" applyBorder="1" applyAlignment="1">
      <alignment horizontal="center" vertical="center"/>
    </xf>
    <xf numFmtId="0" fontId="34" fillId="12" borderId="4" xfId="0" applyFont="1" applyFill="1" applyBorder="1" applyAlignment="1">
      <alignment horizontal="center" vertical="center" wrapText="1"/>
    </xf>
    <xf numFmtId="0" fontId="7" fillId="0" borderId="9" xfId="0" applyFont="1" applyBorder="1" applyAlignment="1">
      <alignment horizontal="center" vertical="center" wrapText="1"/>
    </xf>
    <xf numFmtId="0" fontId="8" fillId="7" borderId="12" xfId="0" applyFont="1" applyFill="1" applyBorder="1" applyAlignment="1">
      <alignment vertical="center" wrapText="1"/>
    </xf>
    <xf numFmtId="0" fontId="8" fillId="7" borderId="6" xfId="0" applyFont="1" applyFill="1" applyBorder="1" applyAlignment="1">
      <alignment vertical="center"/>
    </xf>
    <xf numFmtId="0" fontId="8" fillId="3" borderId="6" xfId="0" applyFont="1" applyFill="1" applyBorder="1" applyAlignment="1">
      <alignment horizontal="center" vertical="center"/>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4" fillId="0" borderId="11" xfId="0" applyFont="1" applyBorder="1" applyAlignment="1">
      <alignment horizontal="center" wrapText="1"/>
    </xf>
    <xf numFmtId="0" fontId="14" fillId="0" borderId="0" xfId="0" applyFont="1" applyBorder="1" applyAlignment="1">
      <alignment horizontal="center" wrapText="1"/>
    </xf>
    <xf numFmtId="1" fontId="6" fillId="0" borderId="7" xfId="0" applyNumberFormat="1" applyFont="1" applyBorder="1" applyAlignment="1">
      <alignment horizontal="center" vertical="center" wrapText="1"/>
    </xf>
    <xf numFmtId="1" fontId="7" fillId="0" borderId="4" xfId="0" applyNumberFormat="1" applyFont="1" applyFill="1" applyBorder="1" applyAlignment="1">
      <alignment horizontal="center" vertical="center"/>
    </xf>
    <xf numFmtId="1" fontId="6" fillId="0" borderId="4" xfId="0" applyNumberFormat="1" applyFont="1" applyBorder="1" applyAlignment="1">
      <alignment horizontal="center" vertical="center" wrapText="1"/>
    </xf>
    <xf numFmtId="2" fontId="12" fillId="6" borderId="4" xfId="0" applyNumberFormat="1" applyFont="1" applyFill="1" applyBorder="1" applyAlignment="1">
      <alignment horizontal="center" vertical="top" wrapText="1"/>
    </xf>
    <xf numFmtId="2" fontId="12" fillId="0" borderId="8" xfId="0" applyNumberFormat="1" applyFont="1" applyBorder="1" applyAlignment="1">
      <alignment horizontal="center" vertical="center" wrapText="1"/>
    </xf>
    <xf numFmtId="2" fontId="12" fillId="0" borderId="8" xfId="1"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0" fontId="10" fillId="0" borderId="0" xfId="0" applyFont="1" applyFill="1"/>
    <xf numFmtId="15" fontId="10" fillId="0" borderId="0" xfId="0" applyNumberFormat="1" applyFont="1" applyFill="1"/>
    <xf numFmtId="1" fontId="3" fillId="0" borderId="4" xfId="0" applyNumberFormat="1" applyFont="1" applyBorder="1" applyAlignment="1">
      <alignment horizontal="right" vertical="center" indent="1"/>
    </xf>
    <xf numFmtId="0" fontId="4" fillId="0" borderId="0" xfId="0" applyFont="1" applyBorder="1" applyAlignment="1">
      <alignment horizontal="left" vertical="center"/>
    </xf>
    <xf numFmtId="0" fontId="3" fillId="0" borderId="0" xfId="0" applyFont="1" applyAlignment="1">
      <alignment horizontal="left" vertical="center" wrapText="1"/>
    </xf>
    <xf numFmtId="0" fontId="4" fillId="0" borderId="7" xfId="0" applyFont="1" applyBorder="1" applyAlignment="1">
      <alignment horizontal="center" vertical="center"/>
    </xf>
    <xf numFmtId="0" fontId="3" fillId="0" borderId="4" xfId="0" applyFont="1" applyFill="1" applyBorder="1" applyAlignment="1">
      <alignment horizontal="left" vertical="center"/>
    </xf>
    <xf numFmtId="0" fontId="36" fillId="0" borderId="0" xfId="0" applyFont="1" applyAlignment="1">
      <alignment vertical="center"/>
    </xf>
    <xf numFmtId="0" fontId="36" fillId="0" borderId="0" xfId="0" applyFont="1"/>
    <xf numFmtId="0" fontId="36" fillId="0" borderId="0" xfId="0" applyFont="1" applyAlignment="1">
      <alignment horizontal="center" vertical="center"/>
    </xf>
    <xf numFmtId="0" fontId="36" fillId="0" borderId="0" xfId="0" applyFont="1" applyAlignment="1">
      <alignment horizontal="center" vertical="center" wrapText="1"/>
    </xf>
    <xf numFmtId="49" fontId="36" fillId="0" borderId="0" xfId="0" applyNumberFormat="1" applyFont="1" applyFill="1" applyAlignment="1">
      <alignment vertical="center"/>
    </xf>
    <xf numFmtId="49" fontId="38" fillId="0" borderId="0" xfId="0" applyNumberFormat="1" applyFont="1" applyFill="1" applyAlignment="1">
      <alignment vertical="center" wrapText="1"/>
    </xf>
    <xf numFmtId="0" fontId="36" fillId="0" borderId="0" xfId="0" applyFont="1" applyBorder="1" applyAlignment="1">
      <alignment vertical="center"/>
    </xf>
    <xf numFmtId="0" fontId="36" fillId="0" borderId="0" xfId="0" applyFont="1" applyFill="1" applyAlignment="1">
      <alignment horizontal="center"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6" fillId="0" borderId="9" xfId="0" applyFont="1" applyBorder="1" applyAlignment="1">
      <alignment vertical="center"/>
    </xf>
    <xf numFmtId="0" fontId="36" fillId="0" borderId="9" xfId="0" applyFont="1" applyBorder="1" applyAlignment="1">
      <alignment horizontal="center" vertical="center"/>
    </xf>
    <xf numFmtId="0" fontId="36" fillId="0" borderId="4" xfId="0" applyFont="1" applyBorder="1" applyAlignment="1">
      <alignment vertical="center"/>
    </xf>
    <xf numFmtId="0" fontId="36" fillId="2" borderId="9" xfId="0" applyFont="1" applyFill="1" applyBorder="1" applyAlignment="1">
      <alignment horizontal="center" vertical="center" wrapText="1"/>
    </xf>
    <xf numFmtId="0" fontId="36" fillId="2" borderId="9" xfId="0" applyFont="1" applyFill="1" applyBorder="1" applyAlignment="1">
      <alignment horizontal="center" vertical="top" wrapText="1"/>
    </xf>
    <xf numFmtId="0" fontId="36" fillId="2" borderId="0" xfId="0" applyFont="1" applyFill="1" applyBorder="1" applyAlignment="1">
      <alignment horizontal="center" vertical="center" wrapText="1"/>
    </xf>
    <xf numFmtId="0" fontId="36" fillId="0" borderId="0" xfId="4" applyFont="1" applyBorder="1"/>
    <xf numFmtId="0" fontId="36" fillId="0" borderId="0" xfId="0" quotePrefix="1" applyFont="1" applyFill="1" applyBorder="1" applyAlignment="1">
      <alignment horizontal="left" vertical="top"/>
    </xf>
    <xf numFmtId="49" fontId="36" fillId="0" borderId="0" xfId="0" quotePrefix="1" applyNumberFormat="1" applyFont="1" applyFill="1" applyBorder="1" applyAlignment="1">
      <alignment horizontal="left" vertical="top"/>
    </xf>
    <xf numFmtId="49" fontId="38" fillId="0" borderId="0" xfId="0" quotePrefix="1" applyNumberFormat="1" applyFont="1" applyFill="1" applyBorder="1" applyAlignment="1">
      <alignment horizontal="left" vertical="top" wrapText="1"/>
    </xf>
    <xf numFmtId="0" fontId="36" fillId="0" borderId="0" xfId="0" applyFont="1" applyBorder="1" applyAlignment="1">
      <alignment vertical="center" wrapText="1"/>
    </xf>
    <xf numFmtId="0" fontId="36" fillId="0" borderId="0" xfId="0" applyFont="1" applyBorder="1" applyAlignment="1">
      <alignment horizontal="center" vertical="center" wrapText="1"/>
    </xf>
    <xf numFmtId="49" fontId="36" fillId="0" borderId="0" xfId="0" applyNumberFormat="1" applyFont="1" applyFill="1"/>
    <xf numFmtId="49" fontId="38" fillId="0" borderId="0" xfId="0" applyNumberFormat="1" applyFont="1" applyFill="1" applyAlignment="1">
      <alignment wrapText="1"/>
    </xf>
    <xf numFmtId="0" fontId="36" fillId="0" borderId="0" xfId="0" applyFont="1" applyAlignment="1">
      <alignment horizontal="center"/>
    </xf>
    <xf numFmtId="49" fontId="38" fillId="7" borderId="0" xfId="0" applyNumberFormat="1" applyFont="1" applyFill="1" applyAlignment="1">
      <alignment wrapText="1"/>
    </xf>
    <xf numFmtId="0" fontId="36" fillId="0" borderId="4" xfId="0" applyFont="1" applyFill="1" applyBorder="1" applyAlignment="1">
      <alignment vertical="center" wrapText="1"/>
    </xf>
    <xf numFmtId="0" fontId="36" fillId="0" borderId="0" xfId="4" applyFont="1" applyAlignment="1">
      <alignment horizontal="left"/>
    </xf>
    <xf numFmtId="0" fontId="36" fillId="0" borderId="0" xfId="0" applyFont="1" applyAlignment="1">
      <alignment wrapText="1"/>
    </xf>
    <xf numFmtId="0" fontId="3" fillId="0" borderId="0" xfId="0" applyFont="1"/>
    <xf numFmtId="0" fontId="3" fillId="0" borderId="0" xfId="0" applyFont="1" applyFill="1"/>
    <xf numFmtId="0" fontId="3" fillId="0" borderId="26" xfId="0" applyFont="1" applyBorder="1" applyAlignment="1">
      <alignment horizontal="center" vertical="center"/>
    </xf>
    <xf numFmtId="0" fontId="3" fillId="0" borderId="7" xfId="0" applyFont="1" applyBorder="1" applyAlignment="1">
      <alignment vertical="center"/>
    </xf>
    <xf numFmtId="0" fontId="3" fillId="0" borderId="29" xfId="0"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 xfId="0" applyNumberFormat="1" applyFont="1" applyFill="1" applyBorder="1" applyAlignment="1">
      <alignment vertical="center"/>
    </xf>
    <xf numFmtId="0" fontId="3" fillId="0" borderId="4" xfId="0" applyNumberFormat="1" applyFont="1" applyBorder="1" applyAlignment="1">
      <alignment vertical="center"/>
    </xf>
    <xf numFmtId="0" fontId="3" fillId="0" borderId="28" xfId="0" applyNumberFormat="1" applyFont="1" applyBorder="1" applyAlignment="1">
      <alignment vertical="center"/>
    </xf>
    <xf numFmtId="171" fontId="3" fillId="0" borderId="0" xfId="6" applyNumberFormat="1" applyFont="1" applyAlignment="1">
      <alignment vertical="center"/>
    </xf>
    <xf numFmtId="172" fontId="3" fillId="0" borderId="0" xfId="0" applyNumberFormat="1" applyFont="1" applyAlignment="1">
      <alignment vertical="center"/>
    </xf>
    <xf numFmtId="0" fontId="3" fillId="0" borderId="43" xfId="0" applyFont="1" applyBorder="1" applyAlignment="1">
      <alignment horizontal="center" vertical="center"/>
    </xf>
    <xf numFmtId="0" fontId="3" fillId="0" borderId="8" xfId="0" applyFont="1" applyBorder="1" applyAlignment="1">
      <alignment horizontal="center" vertical="center"/>
    </xf>
    <xf numFmtId="0" fontId="3" fillId="0" borderId="4" xfId="0" applyNumberFormat="1" applyFont="1" applyFill="1" applyBorder="1" applyAlignment="1">
      <alignment horizontal="right" vertical="center" indent="1"/>
    </xf>
    <xf numFmtId="0" fontId="3" fillId="0" borderId="28" xfId="0" applyNumberFormat="1" applyFont="1" applyBorder="1" applyAlignment="1">
      <alignment horizontal="right" vertical="center" indent="1"/>
    </xf>
    <xf numFmtId="0" fontId="3" fillId="0" borderId="9" xfId="0" applyFont="1" applyBorder="1" applyAlignment="1">
      <alignment horizontal="center" vertical="center"/>
    </xf>
    <xf numFmtId="0" fontId="3" fillId="0" borderId="4" xfId="0" applyFont="1" applyBorder="1" applyAlignment="1">
      <alignment horizontal="center" vertical="center"/>
    </xf>
    <xf numFmtId="2" fontId="3" fillId="0" borderId="28" xfId="0" applyNumberFormat="1" applyFont="1" applyBorder="1" applyAlignment="1">
      <alignment horizontal="right" vertical="center" indent="1"/>
    </xf>
    <xf numFmtId="171" fontId="3" fillId="0" borderId="0" xfId="0" applyNumberFormat="1" applyFont="1" applyAlignment="1">
      <alignment vertical="center"/>
    </xf>
    <xf numFmtId="0" fontId="3" fillId="0" borderId="44" xfId="0" applyFont="1" applyBorder="1" applyAlignment="1">
      <alignment horizontal="center" vertical="center"/>
    </xf>
    <xf numFmtId="1" fontId="3" fillId="0" borderId="28" xfId="0" applyNumberFormat="1" applyFont="1" applyBorder="1" applyAlignment="1">
      <alignment horizontal="right" vertical="center" indent="1"/>
    </xf>
    <xf numFmtId="0" fontId="3" fillId="0" borderId="1" xfId="0" applyFont="1" applyBorder="1" applyAlignment="1">
      <alignment horizontal="center"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Alignment="1">
      <alignment horizontal="left" vertical="center"/>
    </xf>
    <xf numFmtId="0" fontId="35" fillId="0" borderId="0" xfId="0" applyFont="1" applyFill="1" applyAlignment="1">
      <alignment horizontal="left" vertical="center"/>
    </xf>
    <xf numFmtId="0" fontId="35" fillId="0" borderId="0" xfId="0" quotePrefix="1" applyFont="1" applyFill="1" applyAlignment="1">
      <alignment vertical="center"/>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9" xfId="0" applyFont="1" applyBorder="1" applyAlignment="1">
      <alignment horizontal="center" vertical="center" wrapText="1"/>
    </xf>
    <xf numFmtId="0" fontId="33" fillId="0" borderId="5" xfId="0" applyFont="1" applyBorder="1" applyAlignment="1">
      <alignment horizontal="left" vertical="center" wrapText="1"/>
    </xf>
    <xf numFmtId="0" fontId="7" fillId="0" borderId="0" xfId="0" applyFont="1" applyAlignment="1">
      <alignment horizontal="center" vertical="center"/>
    </xf>
    <xf numFmtId="49" fontId="7" fillId="0" borderId="0" xfId="0" applyNumberFormat="1" applyFont="1" applyFill="1" applyAlignment="1">
      <alignment vertical="center"/>
    </xf>
    <xf numFmtId="49" fontId="39" fillId="0" borderId="0" xfId="0" applyNumberFormat="1" applyFont="1" applyFill="1" applyAlignment="1">
      <alignment vertical="center" wrapText="1"/>
    </xf>
    <xf numFmtId="0" fontId="39" fillId="0" borderId="0" xfId="0" applyFont="1" applyFill="1" applyBorder="1" applyAlignment="1">
      <alignment vertical="center" wrapText="1"/>
    </xf>
    <xf numFmtId="0" fontId="7" fillId="0" borderId="0" xfId="0" applyFont="1" applyBorder="1" applyAlignment="1">
      <alignment horizontal="center" vertical="center"/>
    </xf>
    <xf numFmtId="0" fontId="7" fillId="0" borderId="0" xfId="0" applyFont="1"/>
    <xf numFmtId="49" fontId="7" fillId="0" borderId="0" xfId="0" applyNumberFormat="1" applyFont="1" applyFill="1" applyBorder="1" applyAlignment="1">
      <alignment horizontal="left" vertical="center"/>
    </xf>
    <xf numFmtId="49" fontId="39"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xf>
    <xf numFmtId="49" fontId="40" fillId="0" borderId="0" xfId="0" applyNumberFormat="1" applyFont="1" applyFill="1" applyBorder="1" applyAlignment="1">
      <alignment horizontal="left" vertical="center" wrapText="1"/>
    </xf>
    <xf numFmtId="169" fontId="6" fillId="0" borderId="0" xfId="0" applyNumberFormat="1" applyFont="1" applyAlignment="1">
      <alignment horizontal="center" vertical="center"/>
    </xf>
    <xf numFmtId="169" fontId="8" fillId="0" borderId="0" xfId="0" applyNumberFormat="1" applyFont="1" applyBorder="1" applyAlignment="1">
      <alignment vertical="center"/>
    </xf>
    <xf numFmtId="169" fontId="6" fillId="0" borderId="0" xfId="0" applyNumberFormat="1" applyFont="1" applyAlignment="1">
      <alignment horizontal="left" vertical="center"/>
    </xf>
    <xf numFmtId="169" fontId="34" fillId="12" borderId="4" xfId="0" applyNumberFormat="1" applyFont="1" applyFill="1" applyBorder="1" applyAlignment="1">
      <alignment horizontal="center" vertical="center" wrapText="1"/>
    </xf>
    <xf numFmtId="169" fontId="17" fillId="3" borderId="4" xfId="0" applyNumberFormat="1" applyFont="1" applyFill="1" applyBorder="1" applyAlignment="1">
      <alignment horizontal="center" vertical="center"/>
    </xf>
    <xf numFmtId="169" fontId="8" fillId="3" borderId="4" xfId="0" applyNumberFormat="1" applyFont="1" applyFill="1" applyBorder="1" applyAlignment="1">
      <alignment horizontal="center" vertical="center"/>
    </xf>
    <xf numFmtId="169" fontId="6" fillId="0" borderId="4" xfId="0" applyNumberFormat="1" applyFont="1" applyBorder="1" applyAlignment="1">
      <alignment horizontal="center" vertical="center"/>
    </xf>
    <xf numFmtId="169" fontId="6" fillId="0" borderId="0" xfId="0" applyNumberFormat="1" applyFont="1"/>
    <xf numFmtId="169" fontId="7" fillId="0" borderId="0" xfId="4" applyNumberFormat="1" applyFont="1" applyBorder="1" applyAlignment="1">
      <alignment horizontal="left"/>
    </xf>
    <xf numFmtId="169" fontId="6" fillId="0" borderId="4" xfId="0" applyNumberFormat="1" applyFont="1" applyBorder="1" applyAlignment="1">
      <alignment vertical="center"/>
    </xf>
    <xf numFmtId="169" fontId="17" fillId="13" borderId="4" xfId="0" applyNumberFormat="1" applyFont="1" applyFill="1" applyBorder="1" applyAlignment="1">
      <alignment vertical="center"/>
    </xf>
    <xf numFmtId="169" fontId="17" fillId="11" borderId="4" xfId="0" applyNumberFormat="1" applyFont="1" applyFill="1" applyBorder="1" applyAlignment="1">
      <alignment vertical="center"/>
    </xf>
    <xf numFmtId="169" fontId="17" fillId="7" borderId="4" xfId="0" applyNumberFormat="1" applyFont="1" applyFill="1" applyBorder="1" applyAlignment="1">
      <alignment vertical="center"/>
    </xf>
    <xf numFmtId="169" fontId="17" fillId="3" borderId="4" xfId="0" applyNumberFormat="1" applyFont="1" applyFill="1" applyBorder="1" applyAlignment="1">
      <alignment vertical="center"/>
    </xf>
    <xf numFmtId="169" fontId="17" fillId="7" borderId="4" xfId="0" applyNumberFormat="1" applyFont="1" applyFill="1" applyBorder="1" applyAlignment="1">
      <alignment horizontal="right" vertical="center"/>
    </xf>
    <xf numFmtId="169" fontId="22" fillId="10" borderId="4" xfId="0" applyNumberFormat="1" applyFont="1" applyFill="1" applyBorder="1" applyAlignment="1">
      <alignment horizontal="right" vertical="center" wrapText="1"/>
    </xf>
    <xf numFmtId="169" fontId="8" fillId="7" borderId="4" xfId="0" applyNumberFormat="1" applyFont="1" applyFill="1" applyBorder="1" applyAlignment="1">
      <alignment vertical="center"/>
    </xf>
    <xf numFmtId="169" fontId="8" fillId="3" borderId="4" xfId="0" applyNumberFormat="1" applyFont="1" applyFill="1" applyBorder="1" applyAlignment="1">
      <alignment vertical="center"/>
    </xf>
    <xf numFmtId="169" fontId="8" fillId="3" borderId="8" xfId="0" applyNumberFormat="1" applyFont="1" applyFill="1" applyBorder="1" applyAlignment="1">
      <alignment horizontal="center" vertical="center"/>
    </xf>
    <xf numFmtId="169" fontId="8" fillId="7" borderId="6" xfId="0" applyNumberFormat="1" applyFont="1" applyFill="1" applyBorder="1" applyAlignment="1">
      <alignment vertical="center"/>
    </xf>
    <xf numFmtId="169" fontId="17" fillId="11" borderId="4" xfId="0" applyNumberFormat="1" applyFont="1" applyFill="1" applyBorder="1" applyAlignment="1">
      <alignment horizontal="right" vertical="center"/>
    </xf>
    <xf numFmtId="169" fontId="17" fillId="6" borderId="4" xfId="0" applyNumberFormat="1" applyFont="1" applyFill="1" applyBorder="1" applyAlignment="1">
      <alignment vertical="center"/>
    </xf>
    <xf numFmtId="169" fontId="6" fillId="7" borderId="4" xfId="0" applyNumberFormat="1" applyFont="1" applyFill="1" applyBorder="1" applyAlignment="1">
      <alignment vertical="center"/>
    </xf>
    <xf numFmtId="0" fontId="41" fillId="0" borderId="0" xfId="0" applyFont="1"/>
    <xf numFmtId="0" fontId="7" fillId="0" borderId="5" xfId="0" applyFont="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2"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8" fillId="7" borderId="4" xfId="0" applyFont="1" applyFill="1" applyBorder="1" applyAlignment="1">
      <alignment horizontal="center" vertical="center" wrapText="1"/>
    </xf>
    <xf numFmtId="0" fontId="8" fillId="12" borderId="4" xfId="0" applyFont="1" applyFill="1" applyBorder="1" applyAlignment="1">
      <alignment horizontal="center" vertical="center"/>
    </xf>
    <xf numFmtId="1" fontId="8" fillId="0" borderId="4" xfId="0" applyNumberFormat="1" applyFont="1" applyBorder="1" applyAlignment="1">
      <alignment horizontal="center" vertical="center"/>
    </xf>
    <xf numFmtId="0" fontId="7" fillId="0" borderId="4" xfId="0" applyFont="1" applyBorder="1"/>
    <xf numFmtId="0" fontId="7" fillId="0" borderId="4" xfId="0" applyFont="1" applyFill="1" applyBorder="1"/>
    <xf numFmtId="0" fontId="7" fillId="2" borderId="9" xfId="0" applyFont="1" applyFill="1" applyBorder="1" applyAlignment="1">
      <alignment horizontal="center" vertical="top" wrapText="1"/>
    </xf>
    <xf numFmtId="0" fontId="8" fillId="0" borderId="4" xfId="0" applyFont="1" applyBorder="1" applyAlignment="1">
      <alignment horizontal="center" vertical="center"/>
    </xf>
    <xf numFmtId="0" fontId="8" fillId="0" borderId="8" xfId="0" applyFont="1" applyBorder="1" applyAlignment="1">
      <alignment horizontal="center" vertical="top" wrapText="1"/>
    </xf>
    <xf numFmtId="0" fontId="7" fillId="0" borderId="8" xfId="0" applyFont="1" applyBorder="1" applyAlignment="1">
      <alignment vertical="center"/>
    </xf>
    <xf numFmtId="0" fontId="7" fillId="0" borderId="8" xfId="0" applyFont="1" applyBorder="1"/>
    <xf numFmtId="0" fontId="7" fillId="0" borderId="8" xfId="0" applyFont="1" applyFill="1" applyBorder="1"/>
    <xf numFmtId="0" fontId="7" fillId="0" borderId="9" xfId="0" applyFont="1" applyFill="1" applyBorder="1" applyAlignment="1">
      <alignment horizontal="center" vertical="top" wrapText="1"/>
    </xf>
    <xf numFmtId="0" fontId="8" fillId="0" borderId="8" xfId="0" applyFont="1" applyFill="1" applyBorder="1" applyAlignment="1">
      <alignment horizontal="center" vertical="top" wrapText="1"/>
    </xf>
    <xf numFmtId="0" fontId="7" fillId="0" borderId="5" xfId="0" applyFont="1" applyFill="1" applyBorder="1" applyAlignment="1">
      <alignment horizontal="center" vertical="center" wrapText="1"/>
    </xf>
    <xf numFmtId="0" fontId="7" fillId="0" borderId="1" xfId="0" applyFont="1" applyBorder="1" applyAlignment="1">
      <alignment vertical="center"/>
    </xf>
    <xf numFmtId="0" fontId="7" fillId="0" borderId="13" xfId="0" applyFont="1" applyBorder="1"/>
    <xf numFmtId="0" fontId="7" fillId="0" borderId="7" xfId="0" applyFont="1" applyBorder="1"/>
    <xf numFmtId="0" fontId="7" fillId="2" borderId="9" xfId="0" applyFont="1" applyFill="1" applyBorder="1" applyAlignment="1">
      <alignment horizontal="center" vertical="center" wrapText="1"/>
    </xf>
    <xf numFmtId="0" fontId="7" fillId="0" borderId="4" xfId="0" applyNumberFormat="1" applyFont="1" applyBorder="1" applyAlignment="1">
      <alignment horizontal="left" vertical="center" wrapText="1"/>
    </xf>
    <xf numFmtId="0" fontId="8" fillId="0" borderId="0" xfId="0" applyFont="1" applyFill="1" applyBorder="1" applyAlignment="1">
      <alignment horizontal="center" vertical="center"/>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7" fillId="0" borderId="4" xfId="0" applyFont="1" applyBorder="1" applyAlignment="1">
      <alignment horizontal="center" vertical="top"/>
    </xf>
    <xf numFmtId="0" fontId="42" fillId="0" borderId="4" xfId="5" applyFont="1" applyFill="1" applyBorder="1" applyAlignment="1" applyProtection="1"/>
    <xf numFmtId="0" fontId="8" fillId="2" borderId="5"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xf>
    <xf numFmtId="0" fontId="7" fillId="0" borderId="6" xfId="0" applyFont="1" applyBorder="1" applyAlignment="1">
      <alignment vertical="center"/>
    </xf>
    <xf numFmtId="0" fontId="7" fillId="0" borderId="6" xfId="0" applyFont="1" applyBorder="1"/>
    <xf numFmtId="0" fontId="42" fillId="0" borderId="6" xfId="5" applyFont="1" applyFill="1" applyBorder="1" applyAlignment="1" applyProtection="1"/>
    <xf numFmtId="0" fontId="8"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6" xfId="0" applyFont="1" applyFill="1" applyBorder="1" applyAlignment="1">
      <alignment vertical="center"/>
    </xf>
    <xf numFmtId="0" fontId="7" fillId="0" borderId="6" xfId="0" applyFont="1" applyFill="1" applyBorder="1"/>
    <xf numFmtId="0" fontId="42" fillId="0" borderId="4" xfId="5" applyFont="1" applyFill="1" applyBorder="1" applyAlignment="1" applyProtection="1">
      <alignment vertical="center"/>
    </xf>
    <xf numFmtId="0" fontId="7" fillId="0" borderId="0" xfId="4" applyFont="1" applyBorder="1" applyAlignment="1">
      <alignment horizontal="left" indent="5"/>
    </xf>
    <xf numFmtId="0" fontId="7" fillId="0" borderId="0" xfId="0" quotePrefix="1" applyFont="1" applyFill="1" applyBorder="1" applyAlignment="1">
      <alignment horizontal="left" vertical="top"/>
    </xf>
    <xf numFmtId="0" fontId="8" fillId="0" borderId="0" xfId="4" applyFont="1" applyAlignment="1">
      <alignment horizontal="left" indent="5"/>
    </xf>
    <xf numFmtId="0" fontId="7" fillId="0" borderId="0" xfId="0" applyFont="1" applyAlignment="1">
      <alignment vertical="center" wrapText="1"/>
    </xf>
    <xf numFmtId="0" fontId="7" fillId="0" borderId="0" xfId="0" applyFont="1" applyFill="1" applyBorder="1" applyAlignment="1">
      <alignment horizontal="left" vertical="center" wrapText="1"/>
    </xf>
    <xf numFmtId="14" fontId="24" fillId="0" borderId="5" xfId="0" applyNumberFormat="1" applyFont="1" applyFill="1" applyBorder="1" applyAlignment="1">
      <alignment horizontal="center" vertical="top" wrapText="1"/>
    </xf>
    <xf numFmtId="0" fontId="6" fillId="0" borderId="4" xfId="0" applyFont="1" applyFill="1" applyBorder="1" applyAlignment="1">
      <alignment horizontal="left" vertical="top" wrapText="1"/>
    </xf>
    <xf numFmtId="14" fontId="24" fillId="0" borderId="5" xfId="0" quotePrefix="1" applyNumberFormat="1" applyFont="1" applyFill="1" applyBorder="1" applyAlignment="1">
      <alignment horizontal="center" vertical="top" wrapText="1"/>
    </xf>
    <xf numFmtId="0" fontId="7" fillId="0" borderId="4" xfId="0" applyFont="1" applyBorder="1" applyAlignment="1">
      <alignment vertical="top"/>
    </xf>
    <xf numFmtId="14" fontId="7" fillId="0" borderId="5" xfId="0" quotePrefix="1" applyNumberFormat="1" applyFont="1" applyFill="1" applyBorder="1" applyAlignment="1">
      <alignment horizontal="center" vertical="top" wrapText="1"/>
    </xf>
    <xf numFmtId="166" fontId="7" fillId="0" borderId="6" xfId="0" applyNumberFormat="1" applyFont="1" applyBorder="1" applyAlignment="1">
      <alignment horizontal="center" vertical="top" wrapText="1"/>
    </xf>
    <xf numFmtId="0" fontId="7" fillId="0" borderId="4" xfId="0" applyFont="1" applyFill="1" applyBorder="1" applyAlignment="1">
      <alignment horizontal="center" vertical="top"/>
    </xf>
    <xf numFmtId="0" fontId="7" fillId="0" borderId="4" xfId="0" applyFont="1" applyFill="1" applyBorder="1" applyAlignment="1">
      <alignment vertical="center" wrapText="1"/>
    </xf>
    <xf numFmtId="0" fontId="7" fillId="2" borderId="9" xfId="0" applyFont="1" applyFill="1" applyBorder="1" applyAlignment="1">
      <alignment vertical="center" wrapText="1"/>
    </xf>
    <xf numFmtId="0" fontId="7" fillId="2" borderId="5" xfId="0" applyFont="1" applyFill="1" applyBorder="1" applyAlignment="1">
      <alignment vertical="center" wrapText="1"/>
    </xf>
    <xf numFmtId="0" fontId="7" fillId="2" borderId="4" xfId="0" applyFont="1" applyFill="1" applyBorder="1" applyAlignment="1">
      <alignment vertical="center" wrapText="1"/>
    </xf>
    <xf numFmtId="166" fontId="7" fillId="0" borderId="4" xfId="0" applyNumberFormat="1" applyFont="1" applyBorder="1" applyAlignment="1">
      <alignment horizontal="center" vertical="center" wrapText="1"/>
    </xf>
    <xf numFmtId="166" fontId="7" fillId="0" borderId="8" xfId="0" applyNumberFormat="1" applyFont="1" applyBorder="1" applyAlignment="1">
      <alignment horizontal="center" vertical="center" wrapText="1"/>
    </xf>
    <xf numFmtId="0" fontId="7" fillId="0" borderId="8" xfId="0" applyFont="1" applyFill="1" applyBorder="1" applyAlignment="1">
      <alignment vertical="center" wrapText="1"/>
    </xf>
    <xf numFmtId="0" fontId="7" fillId="2" borderId="9" xfId="0" quotePrefix="1" applyFont="1" applyFill="1" applyBorder="1" applyAlignment="1">
      <alignment horizontal="center" vertical="center" wrapText="1"/>
    </xf>
    <xf numFmtId="166" fontId="7" fillId="0" borderId="4" xfId="1" applyNumberFormat="1" applyFont="1" applyBorder="1" applyAlignment="1">
      <alignment horizontal="center" vertical="center" wrapText="1"/>
    </xf>
    <xf numFmtId="0" fontId="7" fillId="2" borderId="9"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7" xfId="0" applyFont="1" applyBorder="1" applyAlignment="1">
      <alignment vertical="center"/>
    </xf>
    <xf numFmtId="0" fontId="7" fillId="0" borderId="6" xfId="0" applyFont="1" applyFill="1" applyBorder="1" applyAlignment="1">
      <alignment vertical="center" wrapText="1"/>
    </xf>
    <xf numFmtId="166" fontId="7" fillId="0" borderId="4" xfId="0" applyNumberFormat="1" applyFont="1" applyBorder="1" applyAlignment="1">
      <alignment horizontal="center" vertical="center"/>
    </xf>
    <xf numFmtId="0" fontId="7" fillId="0" borderId="5" xfId="0" applyFont="1" applyBorder="1" applyAlignment="1">
      <alignment horizontal="center" vertical="center"/>
    </xf>
    <xf numFmtId="0" fontId="7" fillId="0" borderId="9" xfId="0" applyFont="1" applyFill="1" applyBorder="1" applyAlignment="1">
      <alignment vertical="center" wrapText="1"/>
    </xf>
    <xf numFmtId="0" fontId="7" fillId="0" borderId="0" xfId="0" applyFont="1" applyBorder="1" applyAlignment="1">
      <alignment vertical="center" wrapText="1"/>
    </xf>
    <xf numFmtId="0" fontId="7" fillId="0" borderId="0" xfId="0" quotePrefix="1" applyFont="1" applyFill="1" applyBorder="1" applyAlignment="1">
      <alignment horizontal="left" vertical="top" wrapText="1"/>
    </xf>
    <xf numFmtId="0" fontId="7" fillId="2" borderId="5" xfId="0" applyFont="1" applyFill="1" applyBorder="1" applyAlignment="1">
      <alignment horizontal="center" vertical="top" wrapText="1"/>
    </xf>
    <xf numFmtId="0" fontId="7" fillId="0" borderId="9" xfId="0" applyFont="1" applyBorder="1" applyAlignment="1">
      <alignment vertical="center"/>
    </xf>
    <xf numFmtId="0" fontId="7" fillId="0" borderId="9" xfId="0" applyFont="1" applyBorder="1" applyAlignment="1">
      <alignment horizontal="center" vertical="center" wrapText="1"/>
    </xf>
    <xf numFmtId="0" fontId="33" fillId="0" borderId="2" xfId="0" applyFont="1" applyBorder="1" applyAlignment="1">
      <alignment horizontal="left" vertical="center" wrapText="1"/>
    </xf>
    <xf numFmtId="0" fontId="7" fillId="5" borderId="2" xfId="0" applyFont="1" applyFill="1" applyBorder="1" applyAlignment="1">
      <alignment vertical="top"/>
    </xf>
    <xf numFmtId="0" fontId="7" fillId="5" borderId="7" xfId="0" applyFont="1" applyFill="1" applyBorder="1" applyAlignment="1">
      <alignment vertical="top"/>
    </xf>
    <xf numFmtId="0" fontId="7" fillId="5" borderId="12" xfId="0" applyFont="1" applyFill="1" applyBorder="1" applyAlignment="1">
      <alignment vertical="top"/>
    </xf>
    <xf numFmtId="0" fontId="7" fillId="0" borderId="4" xfId="0" applyFont="1" applyFill="1" applyBorder="1" applyAlignment="1">
      <alignment horizontal="center" vertical="center"/>
    </xf>
    <xf numFmtId="0" fontId="7" fillId="0" borderId="4" xfId="0" applyFont="1" applyBorder="1" applyAlignment="1">
      <alignment horizontal="left" vertical="center"/>
    </xf>
    <xf numFmtId="0" fontId="7" fillId="0" borderId="4" xfId="0" applyFont="1" applyFill="1" applyBorder="1" applyAlignment="1">
      <alignment horizontal="center" vertical="center" wrapText="1"/>
    </xf>
    <xf numFmtId="0" fontId="7" fillId="0" borderId="9" xfId="0" applyFont="1" applyBorder="1" applyAlignment="1">
      <alignment horizontal="center" vertical="center" wrapText="1"/>
    </xf>
    <xf numFmtId="0" fontId="8" fillId="0" borderId="4" xfId="0" applyFont="1" applyBorder="1" applyAlignment="1">
      <alignment horizontal="center" vertical="center"/>
    </xf>
    <xf numFmtId="49" fontId="8" fillId="12" borderId="4" xfId="0" applyNumberFormat="1" applyFont="1" applyFill="1" applyBorder="1" applyAlignment="1">
      <alignment horizontal="center" vertical="center" wrapText="1"/>
    </xf>
    <xf numFmtId="49" fontId="8" fillId="12" borderId="4" xfId="0" applyNumberFormat="1" applyFont="1" applyFill="1" applyBorder="1" applyAlignment="1">
      <alignment horizontal="center" vertical="center"/>
    </xf>
    <xf numFmtId="0" fontId="8" fillId="0" borderId="5" xfId="0" applyFont="1" applyBorder="1" applyAlignment="1">
      <alignment vertical="center"/>
    </xf>
    <xf numFmtId="0" fontId="7" fillId="0" borderId="7" xfId="0" applyFont="1" applyBorder="1" applyAlignment="1">
      <alignment horizontal="center" vertical="center"/>
    </xf>
    <xf numFmtId="49" fontId="7" fillId="0" borderId="4" xfId="0" applyNumberFormat="1" applyFont="1" applyFill="1" applyBorder="1" applyAlignment="1">
      <alignment horizontal="center"/>
    </xf>
    <xf numFmtId="49" fontId="39" fillId="0" borderId="4" xfId="0" applyNumberFormat="1" applyFont="1" applyFill="1" applyBorder="1" applyAlignment="1">
      <alignment horizontal="center" wrapText="1"/>
    </xf>
    <xf numFmtId="49" fontId="7" fillId="0" borderId="4" xfId="0" applyNumberFormat="1" applyFont="1" applyFill="1" applyBorder="1" applyAlignment="1">
      <alignment horizontal="center" vertical="center"/>
    </xf>
    <xf numFmtId="49" fontId="39" fillId="0" borderId="4" xfId="0" applyNumberFormat="1" applyFont="1" applyFill="1" applyBorder="1" applyAlignment="1">
      <alignment horizontal="center" vertical="center" wrapText="1"/>
    </xf>
    <xf numFmtId="170" fontId="7" fillId="4" borderId="4" xfId="0" quotePrefix="1" applyNumberFormat="1" applyFont="1" applyFill="1" applyBorder="1" applyAlignment="1">
      <alignment horizontal="center" vertical="center" wrapText="1"/>
    </xf>
    <xf numFmtId="49" fontId="7" fillId="0" borderId="4" xfId="0" applyNumberFormat="1" applyFont="1" applyFill="1" applyBorder="1" applyAlignment="1">
      <alignment vertical="center" wrapText="1"/>
    </xf>
    <xf numFmtId="0" fontId="7" fillId="0" borderId="19" xfId="0" applyFont="1" applyBorder="1" applyAlignment="1">
      <alignment vertical="center"/>
    </xf>
    <xf numFmtId="49" fontId="7" fillId="0" borderId="4" xfId="0" applyNumberFormat="1" applyFont="1" applyFill="1" applyBorder="1" applyAlignment="1">
      <alignment vertical="center"/>
    </xf>
    <xf numFmtId="49" fontId="39" fillId="0" borderId="4" xfId="0" applyNumberFormat="1" applyFont="1" applyFill="1" applyBorder="1" applyAlignment="1">
      <alignment vertical="center" wrapText="1"/>
    </xf>
    <xf numFmtId="0" fontId="8" fillId="0" borderId="2" xfId="0" applyFont="1" applyBorder="1" applyAlignment="1">
      <alignment horizontal="center" vertical="center" wrapText="1"/>
    </xf>
    <xf numFmtId="0" fontId="7" fillId="3" borderId="9" xfId="0" applyFont="1" applyFill="1" applyBorder="1" applyAlignment="1">
      <alignment horizontal="center" vertical="center"/>
    </xf>
    <xf numFmtId="0" fontId="8" fillId="0" borderId="4" xfId="0" applyFont="1" applyBorder="1" applyAlignment="1">
      <alignment horizontal="center" vertical="top" wrapText="1"/>
    </xf>
    <xf numFmtId="49" fontId="43" fillId="0" borderId="4" xfId="5" applyNumberFormat="1" applyFont="1" applyFill="1" applyBorder="1" applyAlignment="1" applyProtection="1">
      <alignment vertical="center" wrapText="1"/>
    </xf>
    <xf numFmtId="0" fontId="7" fillId="0" borderId="7" xfId="0" applyFont="1" applyBorder="1" applyAlignment="1">
      <alignment horizontal="left"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49" fontId="7" fillId="0" borderId="8" xfId="0" applyNumberFormat="1" applyFont="1" applyFill="1" applyBorder="1" applyAlignment="1">
      <alignment vertical="center" wrapText="1"/>
    </xf>
    <xf numFmtId="49" fontId="39" fillId="0" borderId="8" xfId="0" applyNumberFormat="1" applyFont="1" applyFill="1" applyBorder="1" applyAlignment="1">
      <alignment vertical="center" wrapText="1"/>
    </xf>
    <xf numFmtId="0" fontId="7" fillId="7" borderId="0" xfId="0" applyFont="1" applyFill="1" applyAlignment="1">
      <alignment vertical="center"/>
    </xf>
    <xf numFmtId="0" fontId="8" fillId="5" borderId="11" xfId="0" applyFont="1" applyFill="1" applyBorder="1" applyAlignment="1">
      <alignment horizontal="center" vertical="center"/>
    </xf>
    <xf numFmtId="49" fontId="7" fillId="0" borderId="4" xfId="5" applyNumberFormat="1" applyFont="1" applyFill="1" applyBorder="1" applyAlignment="1" applyProtection="1">
      <alignment vertical="center" wrapText="1"/>
    </xf>
    <xf numFmtId="1" fontId="8" fillId="3" borderId="4" xfId="0" applyNumberFormat="1" applyFont="1" applyFill="1" applyBorder="1" applyAlignment="1">
      <alignment horizontal="center" vertical="center" wrapText="1"/>
    </xf>
    <xf numFmtId="0" fontId="7" fillId="0" borderId="11" xfId="0" applyFont="1" applyBorder="1" applyAlignment="1">
      <alignment vertical="center"/>
    </xf>
    <xf numFmtId="0" fontId="8" fillId="4" borderId="4" xfId="0" applyFont="1" applyFill="1" applyBorder="1" applyAlignment="1">
      <alignment vertical="center" wrapText="1"/>
    </xf>
    <xf numFmtId="0" fontId="40" fillId="4" borderId="7" xfId="0" applyFont="1" applyFill="1" applyBorder="1" applyAlignment="1">
      <alignment vertical="center" wrapText="1"/>
    </xf>
    <xf numFmtId="49" fontId="40" fillId="0" borderId="4" xfId="0" applyNumberFormat="1" applyFont="1" applyFill="1" applyBorder="1" applyAlignment="1">
      <alignment vertical="center" wrapText="1"/>
    </xf>
    <xf numFmtId="0" fontId="7" fillId="3" borderId="9"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0" xfId="0" applyFont="1" applyFill="1"/>
    <xf numFmtId="0" fontId="7" fillId="5" borderId="4" xfId="0" applyFont="1" applyFill="1" applyBorder="1" applyAlignment="1">
      <alignment horizontal="center" vertical="center"/>
    </xf>
    <xf numFmtId="0" fontId="8" fillId="4" borderId="11" xfId="0" applyFont="1" applyFill="1" applyBorder="1" applyAlignment="1">
      <alignment vertical="center" wrapText="1"/>
    </xf>
    <xf numFmtId="0" fontId="7" fillId="7" borderId="9" xfId="0" applyFont="1" applyFill="1" applyBorder="1" applyAlignment="1">
      <alignment horizontal="center" vertical="top" wrapText="1"/>
    </xf>
    <xf numFmtId="0" fontId="7" fillId="7" borderId="8" xfId="0" applyFont="1" applyFill="1" applyBorder="1" applyAlignment="1">
      <alignment horizontal="center" vertical="center" wrapText="1"/>
    </xf>
    <xf numFmtId="49" fontId="8" fillId="0" borderId="4" xfId="0" applyNumberFormat="1" applyFont="1" applyFill="1" applyBorder="1" applyAlignment="1">
      <alignment vertical="center" wrapText="1"/>
    </xf>
    <xf numFmtId="0" fontId="7"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3" borderId="11" xfId="0" applyFont="1" applyFill="1" applyBorder="1" applyAlignment="1">
      <alignment vertical="center" wrapText="1"/>
    </xf>
    <xf numFmtId="0" fontId="8" fillId="7" borderId="11" xfId="0" applyFont="1" applyFill="1" applyBorder="1" applyAlignment="1">
      <alignment vertical="center" wrapText="1"/>
    </xf>
    <xf numFmtId="0" fontId="8" fillId="7" borderId="6" xfId="0" applyFont="1" applyFill="1" applyBorder="1" applyAlignment="1">
      <alignment vertical="center" wrapText="1"/>
    </xf>
    <xf numFmtId="0" fontId="8" fillId="4" borderId="9" xfId="0" applyFont="1" applyFill="1" applyBorder="1" applyAlignment="1">
      <alignment horizontal="center" vertical="center" wrapText="1"/>
    </xf>
    <xf numFmtId="0" fontId="7" fillId="0" borderId="7" xfId="0" applyFont="1" applyBorder="1" applyAlignment="1">
      <alignment horizontal="center" vertical="center" wrapText="1"/>
    </xf>
    <xf numFmtId="0" fontId="8" fillId="7" borderId="9" xfId="0" applyFont="1" applyFill="1" applyBorder="1" applyAlignment="1">
      <alignment vertical="center" wrapText="1"/>
    </xf>
    <xf numFmtId="0" fontId="8" fillId="4" borderId="9" xfId="0" applyFont="1" applyFill="1" applyBorder="1" applyAlignment="1">
      <alignment vertical="center" wrapText="1"/>
    </xf>
    <xf numFmtId="0" fontId="8" fillId="4" borderId="11" xfId="0" applyFont="1" applyFill="1" applyBorder="1" applyAlignment="1">
      <alignment horizontal="center" vertical="center" wrapText="1"/>
    </xf>
    <xf numFmtId="0" fontId="7" fillId="4" borderId="9" xfId="0" applyFont="1" applyFill="1" applyBorder="1" applyAlignment="1">
      <alignment vertical="center" wrapText="1"/>
    </xf>
    <xf numFmtId="0" fontId="7" fillId="4"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4" borderId="9" xfId="0" quotePrefix="1"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2" borderId="11" xfId="0" quotePrefix="1" applyFont="1" applyFill="1" applyBorder="1" applyAlignment="1">
      <alignment horizontal="center" vertical="top" wrapText="1"/>
    </xf>
    <xf numFmtId="0" fontId="7" fillId="4" borderId="4" xfId="0" applyFont="1" applyFill="1" applyBorder="1" applyAlignment="1">
      <alignment horizontal="center" vertical="center"/>
    </xf>
    <xf numFmtId="0" fontId="7" fillId="4" borderId="4" xfId="0" applyFont="1" applyFill="1" applyBorder="1" applyAlignment="1">
      <alignment vertical="center"/>
    </xf>
    <xf numFmtId="0" fontId="7" fillId="4" borderId="6" xfId="0" applyFont="1" applyFill="1" applyBorder="1" applyAlignment="1">
      <alignment horizontal="center" vertical="center"/>
    </xf>
    <xf numFmtId="49" fontId="7" fillId="0" borderId="6" xfId="0" applyNumberFormat="1" applyFont="1" applyFill="1" applyBorder="1" applyAlignment="1">
      <alignment vertical="center"/>
    </xf>
    <xf numFmtId="49" fontId="39" fillId="0" borderId="6" xfId="0" applyNumberFormat="1" applyFont="1" applyFill="1" applyBorder="1" applyAlignment="1">
      <alignment vertical="center" wrapText="1"/>
    </xf>
    <xf numFmtId="0" fontId="7" fillId="2" borderId="9" xfId="0" quotePrefix="1" applyFont="1" applyFill="1" applyBorder="1" applyAlignment="1">
      <alignment horizontal="center" vertical="top" wrapText="1"/>
    </xf>
    <xf numFmtId="0" fontId="7" fillId="2" borderId="12" xfId="0" quotePrefix="1" applyFont="1" applyFill="1" applyBorder="1" applyAlignment="1">
      <alignment horizontal="center" vertical="center" wrapText="1"/>
    </xf>
    <xf numFmtId="0" fontId="7" fillId="3" borderId="9" xfId="0" applyFont="1" applyFill="1" applyBorder="1" applyAlignment="1">
      <alignment horizontal="center" vertical="top" wrapText="1"/>
    </xf>
    <xf numFmtId="49" fontId="7" fillId="0" borderId="8" xfId="0" applyNumberFormat="1" applyFont="1" applyFill="1" applyBorder="1" applyAlignment="1">
      <alignment vertical="center"/>
    </xf>
    <xf numFmtId="0" fontId="7" fillId="3" borderId="11" xfId="0" applyFont="1" applyFill="1" applyBorder="1" applyAlignment="1">
      <alignment vertical="center"/>
    </xf>
    <xf numFmtId="49" fontId="7" fillId="0" borderId="6" xfId="0" applyNumberFormat="1" applyFont="1" applyFill="1" applyBorder="1"/>
    <xf numFmtId="49" fontId="39" fillId="0" borderId="6" xfId="0" applyNumberFormat="1" applyFont="1" applyFill="1" applyBorder="1" applyAlignment="1">
      <alignment wrapText="1"/>
    </xf>
    <xf numFmtId="0" fontId="7" fillId="0" borderId="7" xfId="0" quotePrefix="1" applyFont="1" applyBorder="1" applyAlignment="1">
      <alignment horizontal="center" vertical="center"/>
    </xf>
    <xf numFmtId="49" fontId="7" fillId="0" borderId="4" xfId="0" applyNumberFormat="1" applyFont="1" applyFill="1" applyBorder="1"/>
    <xf numFmtId="49" fontId="39" fillId="0" borderId="4" xfId="0" applyNumberFormat="1" applyFont="1" applyFill="1" applyBorder="1" applyAlignment="1">
      <alignment wrapText="1"/>
    </xf>
    <xf numFmtId="0" fontId="7" fillId="0" borderId="4" xfId="0" quotePrefix="1" applyFont="1" applyFill="1" applyBorder="1" applyAlignment="1">
      <alignment horizontal="center" vertical="center"/>
    </xf>
    <xf numFmtId="0" fontId="7" fillId="0" borderId="11" xfId="0" applyFont="1" applyBorder="1"/>
    <xf numFmtId="0" fontId="7" fillId="0" borderId="12" xfId="0" applyFont="1" applyBorder="1"/>
    <xf numFmtId="0" fontId="7" fillId="0" borderId="0" xfId="0" applyFont="1" applyBorder="1" applyAlignment="1">
      <alignment horizontal="center" vertical="center" wrapText="1"/>
    </xf>
    <xf numFmtId="0" fontId="8" fillId="0" borderId="14" xfId="0" applyFont="1" applyBorder="1" applyAlignment="1">
      <alignment horizontal="center" vertical="center" wrapText="1"/>
    </xf>
    <xf numFmtId="49" fontId="7" fillId="0" borderId="4" xfId="0" applyNumberFormat="1" applyFont="1" applyFill="1" applyBorder="1" applyAlignment="1"/>
    <xf numFmtId="0" fontId="8" fillId="7" borderId="5" xfId="0" applyFont="1" applyFill="1" applyBorder="1" applyAlignment="1">
      <alignment horizontal="center" vertical="center" wrapText="1"/>
    </xf>
    <xf numFmtId="0" fontId="8" fillId="7" borderId="4" xfId="0" applyFont="1" applyFill="1" applyBorder="1" applyAlignment="1">
      <alignment vertical="center" wrapText="1"/>
    </xf>
    <xf numFmtId="1" fontId="7" fillId="7" borderId="5" xfId="0"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2" fontId="8" fillId="0" borderId="4" xfId="0" applyNumberFormat="1" applyFont="1" applyBorder="1" applyAlignment="1">
      <alignment horizontal="center" vertical="center"/>
    </xf>
    <xf numFmtId="2" fontId="17" fillId="0" borderId="4" xfId="0" applyNumberFormat="1" applyFont="1" applyBorder="1" applyAlignment="1">
      <alignment horizontal="center" vertical="center"/>
    </xf>
    <xf numFmtId="2" fontId="17" fillId="13" borderId="4" xfId="0" applyNumberFormat="1" applyFont="1" applyFill="1" applyBorder="1" applyAlignment="1">
      <alignment horizontal="center" vertical="center"/>
    </xf>
    <xf numFmtId="2" fontId="17" fillId="11" borderId="4" xfId="0" applyNumberFormat="1" applyFont="1" applyFill="1" applyBorder="1" applyAlignment="1">
      <alignment horizontal="center" vertical="center"/>
    </xf>
    <xf numFmtId="2" fontId="17" fillId="7" borderId="4" xfId="0" applyNumberFormat="1" applyFont="1" applyFill="1" applyBorder="1" applyAlignment="1">
      <alignment horizontal="center" vertical="center"/>
    </xf>
    <xf numFmtId="0" fontId="3" fillId="0" borderId="0" xfId="7" applyFont="1" applyAlignment="1">
      <alignment vertical="center"/>
    </xf>
    <xf numFmtId="0" fontId="3" fillId="0" borderId="0" xfId="7" applyFont="1" applyAlignment="1">
      <alignment vertical="center" wrapText="1"/>
    </xf>
    <xf numFmtId="0" fontId="3" fillId="0" borderId="0" xfId="7" applyFont="1" applyAlignment="1">
      <alignment horizontal="center"/>
    </xf>
    <xf numFmtId="0" fontId="3" fillId="0" borderId="0" xfId="7" applyFont="1" applyAlignment="1">
      <alignment horizontal="left" wrapText="1"/>
    </xf>
    <xf numFmtId="0" fontId="3" fillId="0" borderId="0" xfId="7" applyFont="1"/>
    <xf numFmtId="0" fontId="4" fillId="0" borderId="0" xfId="7" applyFont="1" applyAlignment="1">
      <alignment horizontal="center" vertical="center"/>
    </xf>
    <xf numFmtId="0" fontId="4" fillId="0" borderId="0" xfId="7" applyFont="1" applyAlignment="1">
      <alignment horizontal="left" vertical="center"/>
    </xf>
    <xf numFmtId="0" fontId="4" fillId="0" borderId="4" xfId="7" applyFont="1" applyBorder="1" applyAlignment="1">
      <alignment horizontal="center" vertical="center"/>
    </xf>
    <xf numFmtId="0" fontId="4" fillId="0" borderId="4" xfId="7" applyFont="1" applyBorder="1" applyAlignment="1">
      <alignment horizontal="center" vertical="center" wrapText="1"/>
    </xf>
    <xf numFmtId="0" fontId="4" fillId="0" borderId="11" xfId="7" applyFont="1" applyBorder="1" applyAlignment="1">
      <alignment vertical="center"/>
    </xf>
    <xf numFmtId="0" fontId="4" fillId="0" borderId="0" xfId="7" applyFont="1" applyBorder="1" applyAlignment="1">
      <alignment vertical="center"/>
    </xf>
    <xf numFmtId="0" fontId="3" fillId="0" borderId="4" xfId="7" applyFont="1" applyBorder="1" applyAlignment="1">
      <alignment horizontal="center" vertical="center"/>
    </xf>
    <xf numFmtId="0" fontId="3" fillId="0" borderId="4" xfId="7" applyFont="1" applyBorder="1" applyAlignment="1">
      <alignment vertical="center" wrapText="1"/>
    </xf>
    <xf numFmtId="0" fontId="3" fillId="0" borderId="5" xfId="5" applyFont="1" applyBorder="1" applyAlignment="1" applyProtection="1">
      <alignment horizontal="left" vertical="center" wrapText="1"/>
    </xf>
    <xf numFmtId="0" fontId="3" fillId="0" borderId="11" xfId="5" applyFont="1" applyBorder="1" applyAlignment="1" applyProtection="1">
      <alignment vertical="center" wrapText="1"/>
    </xf>
    <xf numFmtId="0" fontId="3" fillId="0" borderId="0" xfId="5" applyFont="1" applyBorder="1" applyAlignment="1" applyProtection="1">
      <alignment vertical="center" wrapText="1"/>
    </xf>
    <xf numFmtId="0" fontId="45" fillId="0" borderId="0" xfId="5" applyFont="1" applyAlignment="1" applyProtection="1">
      <alignment vertical="center"/>
    </xf>
    <xf numFmtId="0" fontId="45" fillId="0" borderId="4" xfId="5" applyFont="1" applyBorder="1" applyAlignment="1" applyProtection="1">
      <alignment horizontal="center" vertical="center"/>
    </xf>
    <xf numFmtId="0" fontId="3" fillId="0" borderId="4" xfId="7" applyFont="1" applyBorder="1" applyAlignment="1">
      <alignment horizontal="left" vertical="center" wrapText="1"/>
    </xf>
    <xf numFmtId="0" fontId="3" fillId="0" borderId="4" xfId="7" applyFont="1" applyBorder="1" applyAlignment="1">
      <alignment horizontal="center" vertical="top"/>
    </xf>
    <xf numFmtId="0" fontId="46" fillId="0" borderId="4" xfId="5" applyFont="1" applyBorder="1" applyAlignment="1" applyProtection="1">
      <alignment horizontal="left" vertical="center" wrapText="1"/>
    </xf>
    <xf numFmtId="0" fontId="3" fillId="0" borderId="4" xfId="5" applyFont="1" applyBorder="1" applyAlignment="1" applyProtection="1">
      <alignment horizontal="left" vertical="center" wrapText="1"/>
    </xf>
    <xf numFmtId="0" fontId="3" fillId="0" borderId="4" xfId="5" applyFont="1" applyBorder="1" applyAlignment="1" applyProtection="1">
      <alignment horizontal="center" vertical="center" wrapText="1"/>
    </xf>
    <xf numFmtId="0" fontId="46" fillId="0" borderId="4" xfId="5" applyFont="1" applyFill="1" applyBorder="1" applyAlignment="1" applyProtection="1">
      <alignment horizontal="left" vertical="center" wrapText="1"/>
    </xf>
    <xf numFmtId="0" fontId="3" fillId="0" borderId="4" xfId="5" applyFont="1" applyFill="1" applyBorder="1" applyAlignment="1" applyProtection="1">
      <alignment horizontal="left" vertical="center" wrapText="1"/>
    </xf>
    <xf numFmtId="0" fontId="3" fillId="0" borderId="4" xfId="5" applyFont="1" applyFill="1" applyBorder="1" applyAlignment="1" applyProtection="1">
      <alignment horizontal="center" vertical="center" wrapText="1"/>
    </xf>
    <xf numFmtId="0" fontId="4" fillId="3" borderId="4" xfId="7" applyFont="1" applyFill="1" applyBorder="1" applyAlignment="1">
      <alignment horizontal="center" vertical="center" wrapText="1"/>
    </xf>
    <xf numFmtId="0" fontId="47" fillId="3" borderId="4" xfId="5" applyFont="1" applyFill="1" applyBorder="1" applyAlignment="1" applyProtection="1">
      <alignment horizontal="left" vertical="center" wrapText="1"/>
    </xf>
    <xf numFmtId="0" fontId="4" fillId="3" borderId="4" xfId="5" applyFont="1" applyFill="1" applyBorder="1" applyAlignment="1" applyProtection="1">
      <alignment horizontal="left" vertical="center" wrapText="1"/>
    </xf>
    <xf numFmtId="0" fontId="4" fillId="3" borderId="4" xfId="5" applyFont="1" applyFill="1" applyBorder="1" applyAlignment="1" applyProtection="1">
      <alignment horizontal="center" vertical="center" wrapText="1"/>
    </xf>
    <xf numFmtId="0" fontId="3" fillId="0" borderId="0" xfId="7" applyFont="1" applyBorder="1" applyAlignment="1">
      <alignment horizontal="center" vertical="center"/>
    </xf>
    <xf numFmtId="0" fontId="3" fillId="0" borderId="0" xfId="7" applyFont="1" applyBorder="1" applyAlignment="1">
      <alignment vertical="center" wrapText="1"/>
    </xf>
    <xf numFmtId="0" fontId="42" fillId="0" borderId="0" xfId="5" applyFont="1" applyBorder="1" applyAlignment="1" applyProtection="1">
      <alignment horizontal="left" vertical="center" wrapText="1"/>
    </xf>
    <xf numFmtId="0" fontId="3" fillId="0" borderId="0" xfId="5" applyFont="1" applyBorder="1" applyAlignment="1" applyProtection="1">
      <alignment horizontal="left" vertical="center" wrapText="1"/>
    </xf>
    <xf numFmtId="0" fontId="48" fillId="0" borderId="0" xfId="5" applyFont="1" applyBorder="1" applyAlignment="1" applyProtection="1">
      <alignment horizontal="center" vertical="center" wrapText="1"/>
    </xf>
    <xf numFmtId="0" fontId="48" fillId="0" borderId="0" xfId="5" applyFont="1" applyBorder="1" applyAlignment="1" applyProtection="1">
      <alignment horizontal="left" vertical="center" wrapText="1"/>
    </xf>
    <xf numFmtId="1" fontId="34" fillId="12" borderId="4" xfId="0" applyNumberFormat="1" applyFont="1" applyFill="1" applyBorder="1" applyAlignment="1">
      <alignment horizontal="center" vertical="center"/>
    </xf>
    <xf numFmtId="0" fontId="50" fillId="0" borderId="5" xfId="0" applyFont="1" applyBorder="1" applyAlignment="1">
      <alignment horizontal="left" vertical="center" wrapText="1"/>
    </xf>
    <xf numFmtId="0" fontId="45" fillId="0" borderId="4" xfId="5" applyFont="1" applyFill="1" applyBorder="1" applyAlignment="1" applyProtection="1">
      <alignment vertical="center" wrapText="1"/>
    </xf>
    <xf numFmtId="0" fontId="3" fillId="0" borderId="4" xfId="5" applyFont="1" applyFill="1" applyBorder="1" applyAlignment="1" applyProtection="1">
      <alignment vertical="center" wrapText="1"/>
    </xf>
    <xf numFmtId="0" fontId="45" fillId="0" borderId="4" xfId="5" applyFont="1" applyFill="1" applyBorder="1" applyAlignment="1" applyProtection="1">
      <alignment horizontal="left" vertical="center" wrapText="1"/>
    </xf>
    <xf numFmtId="0" fontId="4" fillId="12" borderId="4" xfId="7" applyFont="1" applyFill="1" applyBorder="1" applyAlignment="1">
      <alignment horizontal="center" vertical="center"/>
    </xf>
    <xf numFmtId="0" fontId="4" fillId="12" borderId="4" xfId="7" applyFont="1" applyFill="1" applyBorder="1" applyAlignment="1">
      <alignment horizontal="center" vertical="center" wrapText="1"/>
    </xf>
    <xf numFmtId="0" fontId="4" fillId="12" borderId="5" xfId="7" applyFont="1" applyFill="1" applyBorder="1" applyAlignment="1">
      <alignment horizontal="center" vertical="center"/>
    </xf>
    <xf numFmtId="0" fontId="4" fillId="12" borderId="4" xfId="7" applyFont="1" applyFill="1" applyBorder="1" applyAlignment="1">
      <alignment horizontal="left" vertical="center" wrapText="1"/>
    </xf>
    <xf numFmtId="169" fontId="7" fillId="7" borderId="5"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Border="1" applyAlignment="1">
      <alignment vertical="center"/>
    </xf>
    <xf numFmtId="0" fontId="32" fillId="0" borderId="0" xfId="0" quotePrefix="1" applyFont="1" applyFill="1" applyBorder="1" applyAlignment="1">
      <alignment vertical="center"/>
    </xf>
    <xf numFmtId="0" fontId="7" fillId="0" borderId="0" xfId="0" quotePrefix="1"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167" fontId="51" fillId="0" borderId="0" xfId="0" applyNumberFormat="1" applyFont="1" applyFill="1" applyBorder="1" applyAlignment="1" applyProtection="1">
      <alignment vertical="center"/>
    </xf>
    <xf numFmtId="0" fontId="7" fillId="0" borderId="0" xfId="0" quotePrefix="1" applyFont="1" applyFill="1" applyBorder="1" applyAlignment="1">
      <alignment horizontal="left" vertical="center"/>
    </xf>
    <xf numFmtId="0" fontId="8"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11" xfId="0" applyFont="1" applyFill="1" applyBorder="1"/>
    <xf numFmtId="0" fontId="8" fillId="0" borderId="7" xfId="0" applyFont="1" applyFill="1" applyBorder="1" applyAlignment="1">
      <alignment vertical="center"/>
    </xf>
    <xf numFmtId="0" fontId="8" fillId="4" borderId="7" xfId="0" applyFont="1" applyFill="1" applyBorder="1" applyAlignment="1">
      <alignment vertical="center"/>
    </xf>
    <xf numFmtId="0" fontId="37" fillId="4" borderId="2" xfId="0" applyFont="1" applyFill="1" applyBorder="1" applyAlignment="1">
      <alignmen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Border="1" applyAlignment="1">
      <alignment horizontal="center" vertical="center" wrapText="1"/>
    </xf>
    <xf numFmtId="49" fontId="7" fillId="0" borderId="4" xfId="5" applyNumberFormat="1" applyFont="1" applyFill="1" applyBorder="1" applyAlignment="1" applyProtection="1">
      <alignment horizontal="lef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4" xfId="0" quotePrefix="1"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vertical="center" wrapText="1"/>
    </xf>
    <xf numFmtId="0" fontId="7" fillId="0" borderId="15" xfId="0" applyFont="1" applyBorder="1" applyAlignment="1">
      <alignment horizontal="center" vertical="center"/>
    </xf>
    <xf numFmtId="2" fontId="8" fillId="3" borderId="4"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2" fontId="8" fillId="5" borderId="5" xfId="0" applyNumberFormat="1" applyFont="1" applyFill="1" applyBorder="1" applyAlignment="1">
      <alignment horizontal="center" vertical="center"/>
    </xf>
    <xf numFmtId="49" fontId="7" fillId="0" borderId="4" xfId="0" applyNumberFormat="1" applyFont="1" applyFill="1" applyBorder="1" applyAlignment="1">
      <alignment horizontal="left" vertical="center" wrapText="1"/>
    </xf>
    <xf numFmtId="0" fontId="8" fillId="0" borderId="2" xfId="0" applyFont="1" applyFill="1" applyBorder="1" applyAlignment="1">
      <alignment horizontal="center" vertical="center"/>
    </xf>
    <xf numFmtId="0" fontId="8" fillId="5" borderId="5" xfId="0" applyFont="1" applyFill="1" applyBorder="1" applyAlignment="1">
      <alignment horizontal="center" vertical="center"/>
    </xf>
    <xf numFmtId="0" fontId="7" fillId="3" borderId="9" xfId="0" applyFont="1" applyFill="1" applyBorder="1" applyAlignment="1">
      <alignment vertical="center"/>
    </xf>
    <xf numFmtId="49" fontId="7" fillId="0" borderId="7" xfId="0" quotePrefix="1" applyNumberFormat="1" applyFont="1" applyFill="1" applyBorder="1" applyAlignment="1">
      <alignment horizontal="center" vertical="center" wrapText="1"/>
    </xf>
    <xf numFmtId="0" fontId="7" fillId="0" borderId="14" xfId="0" applyFont="1" applyBorder="1" applyAlignment="1">
      <alignment horizontal="center" vertical="center"/>
    </xf>
    <xf numFmtId="49" fontId="7" fillId="0" borderId="4" xfId="5" applyNumberFormat="1" applyFont="1" applyFill="1" applyBorder="1" applyAlignment="1" applyProtection="1">
      <alignment vertical="center"/>
    </xf>
    <xf numFmtId="49" fontId="8" fillId="0" borderId="4" xfId="0" applyNumberFormat="1" applyFont="1" applyFill="1" applyBorder="1" applyAlignment="1">
      <alignment vertical="center"/>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2" xfId="0" applyFont="1" applyFill="1" applyBorder="1" applyAlignment="1">
      <alignment vertical="center" wrapText="1"/>
    </xf>
    <xf numFmtId="1" fontId="7" fillId="7" borderId="4" xfId="0" applyNumberFormat="1" applyFont="1" applyFill="1" applyBorder="1" applyAlignment="1">
      <alignment horizontal="center" vertical="center"/>
    </xf>
    <xf numFmtId="0" fontId="8" fillId="4" borderId="6" xfId="0" applyFont="1" applyFill="1" applyBorder="1" applyAlignment="1">
      <alignment vertical="center" wrapText="1"/>
    </xf>
    <xf numFmtId="49" fontId="7" fillId="4" borderId="7" xfId="0" quotePrefix="1"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center"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8" xfId="0"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Fill="1" applyBorder="1" applyAlignment="1">
      <alignment horizontal="left" vertical="top" wrapText="1"/>
    </xf>
    <xf numFmtId="0" fontId="8" fillId="4" borderId="2" xfId="0" applyFont="1" applyFill="1" applyBorder="1" applyAlignment="1">
      <alignment vertical="center" wrapText="1"/>
    </xf>
    <xf numFmtId="169" fontId="8" fillId="3" borderId="4"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top" wrapText="1"/>
    </xf>
    <xf numFmtId="0" fontId="7" fillId="0" borderId="4" xfId="5" applyFont="1" applyBorder="1" applyAlignment="1" applyProtection="1">
      <alignment horizontal="center" vertical="top" wrapText="1"/>
    </xf>
    <xf numFmtId="49" fontId="16" fillId="14" borderId="4" xfId="5" applyNumberFormat="1" applyFill="1" applyBorder="1" applyAlignment="1" applyProtection="1">
      <alignment vertical="center" wrapText="1"/>
    </xf>
    <xf numFmtId="169" fontId="17" fillId="7" borderId="4" xfId="0" applyNumberFormat="1" applyFont="1" applyFill="1" applyBorder="1" applyAlignment="1">
      <alignment horizontal="center" vertical="center"/>
    </xf>
    <xf numFmtId="1" fontId="22" fillId="10" borderId="4" xfId="0" applyNumberFormat="1" applyFont="1" applyFill="1" applyBorder="1" applyAlignment="1">
      <alignment horizontal="center" vertical="center" wrapText="1"/>
    </xf>
    <xf numFmtId="1" fontId="8" fillId="7" borderId="4" xfId="0" applyNumberFormat="1" applyFont="1" applyFill="1" applyBorder="1" applyAlignment="1">
      <alignment horizontal="center" vertical="center"/>
    </xf>
    <xf numFmtId="1" fontId="8" fillId="3" borderId="4" xfId="0" applyNumberFormat="1" applyFont="1" applyFill="1" applyBorder="1" applyAlignment="1">
      <alignment horizontal="center" vertical="center"/>
    </xf>
    <xf numFmtId="1" fontId="8" fillId="7" borderId="6" xfId="0" applyNumberFormat="1" applyFont="1" applyFill="1" applyBorder="1" applyAlignment="1">
      <alignment horizontal="center" vertical="center"/>
    </xf>
    <xf numFmtId="1" fontId="17" fillId="7" borderId="4" xfId="0" applyNumberFormat="1" applyFont="1" applyFill="1" applyBorder="1" applyAlignment="1">
      <alignment horizontal="center" vertical="center"/>
    </xf>
    <xf numFmtId="1" fontId="17" fillId="11" borderId="4" xfId="0" applyNumberFormat="1" applyFont="1" applyFill="1" applyBorder="1" applyAlignment="1">
      <alignment horizontal="center" vertical="center"/>
    </xf>
    <xf numFmtId="1" fontId="17" fillId="6" borderId="4" xfId="0" applyNumberFormat="1" applyFont="1" applyFill="1" applyBorder="1" applyAlignment="1">
      <alignment horizontal="center" vertical="center"/>
    </xf>
    <xf numFmtId="1" fontId="6" fillId="7" borderId="4" xfId="0" applyNumberFormat="1" applyFont="1" applyFill="1" applyBorder="1" applyAlignment="1">
      <alignment horizontal="center" vertical="center"/>
    </xf>
    <xf numFmtId="0" fontId="16" fillId="14" borderId="4" xfId="5" applyFill="1" applyBorder="1" applyAlignment="1" applyProtection="1">
      <alignment vertical="center" wrapText="1"/>
    </xf>
    <xf numFmtId="0" fontId="16" fillId="14" borderId="4" xfId="5" applyFill="1" applyBorder="1" applyAlignment="1" applyProtection="1">
      <alignment horizontal="left" vertical="center" wrapText="1"/>
    </xf>
    <xf numFmtId="0" fontId="49" fillId="14" borderId="4" xfId="5" applyFont="1" applyFill="1" applyBorder="1" applyAlignment="1" applyProtection="1">
      <alignment horizontal="left" vertical="center" wrapText="1"/>
    </xf>
    <xf numFmtId="0" fontId="16" fillId="14" borderId="8" xfId="5" applyFill="1" applyBorder="1" applyAlignment="1" applyProtection="1">
      <alignment horizontal="left" vertical="center" wrapText="1"/>
    </xf>
    <xf numFmtId="49" fontId="16" fillId="14" borderId="4" xfId="5" applyNumberFormat="1" applyFill="1" applyBorder="1" applyAlignment="1" applyProtection="1">
      <alignment horizontal="left" vertical="center" wrapText="1"/>
    </xf>
    <xf numFmtId="49" fontId="16" fillId="14" borderId="7" xfId="5" applyNumberFormat="1" applyFill="1" applyBorder="1" applyAlignment="1" applyProtection="1">
      <alignment vertical="center" wrapText="1"/>
    </xf>
    <xf numFmtId="49" fontId="16" fillId="14" borderId="8" xfId="5" applyNumberFormat="1" applyFill="1" applyBorder="1" applyAlignment="1" applyProtection="1">
      <alignment horizontal="left" vertical="center" wrapText="1"/>
    </xf>
    <xf numFmtId="1" fontId="3" fillId="0" borderId="4" xfId="0" applyNumberFormat="1" applyFont="1" applyFill="1" applyBorder="1" applyAlignment="1">
      <alignment horizontal="right" vertical="center" indent="1"/>
    </xf>
    <xf numFmtId="1" fontId="4" fillId="0" borderId="4" xfId="0" applyNumberFormat="1" applyFont="1" applyFill="1" applyBorder="1" applyAlignment="1">
      <alignment horizontal="right" vertical="center" indent="1"/>
    </xf>
    <xf numFmtId="0" fontId="7" fillId="0" borderId="5" xfId="0" applyFont="1" applyBorder="1" applyAlignment="1">
      <alignment horizontal="left" vertical="center" wrapText="1"/>
    </xf>
    <xf numFmtId="0" fontId="36" fillId="0" borderId="2" xfId="0" applyFont="1" applyBorder="1" applyAlignment="1">
      <alignment horizontal="left" vertical="center" wrapText="1"/>
    </xf>
    <xf numFmtId="0" fontId="7" fillId="0" borderId="9" xfId="0" applyFont="1" applyBorder="1" applyAlignment="1">
      <alignment horizontal="center" vertical="center" wrapText="1"/>
    </xf>
    <xf numFmtId="0" fontId="3" fillId="0" borderId="8" xfId="5" applyFont="1" applyBorder="1" applyAlignment="1" applyProtection="1">
      <alignment horizontal="left" vertical="center" wrapText="1"/>
    </xf>
    <xf numFmtId="0" fontId="3" fillId="0" borderId="9" xfId="5" applyFont="1" applyBorder="1" applyAlignment="1" applyProtection="1">
      <alignment horizontal="left" vertical="center" wrapText="1"/>
    </xf>
    <xf numFmtId="0" fontId="3" fillId="0" borderId="6" xfId="5" applyFont="1" applyBorder="1" applyAlignment="1" applyProtection="1">
      <alignment horizontal="left" vertical="center" wrapText="1"/>
    </xf>
    <xf numFmtId="0" fontId="4" fillId="0" borderId="0" xfId="7" applyFont="1" applyAlignment="1">
      <alignment horizontal="center" vertical="center"/>
    </xf>
    <xf numFmtId="0" fontId="3" fillId="0" borderId="5" xfId="0" applyFont="1" applyFill="1" applyBorder="1" applyAlignment="1">
      <alignment horizontal="left" vertical="center"/>
    </xf>
    <xf numFmtId="0" fontId="3" fillId="0" borderId="2" xfId="0" applyFont="1" applyFill="1" applyBorder="1" applyAlignment="1">
      <alignment horizontal="left" vertical="center"/>
    </xf>
    <xf numFmtId="0" fontId="3" fillId="0" borderId="7" xfId="0" applyFont="1" applyFill="1" applyBorder="1" applyAlignment="1">
      <alignment horizontal="left" vertical="center"/>
    </xf>
    <xf numFmtId="0" fontId="3" fillId="0" borderId="5" xfId="0" quotePrefix="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4" fillId="0" borderId="0" xfId="0" applyFont="1" applyAlignment="1">
      <alignment horizont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28" xfId="0" applyFont="1" applyFill="1" applyBorder="1" applyAlignment="1">
      <alignment horizontal="left" vertical="center"/>
    </xf>
    <xf numFmtId="0" fontId="3" fillId="0" borderId="26" xfId="0" applyFont="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4" fillId="0" borderId="24" xfId="0" applyFont="1" applyBorder="1" applyAlignment="1">
      <alignment horizontal="left" vertical="center"/>
    </xf>
    <xf numFmtId="0" fontId="4" fillId="0" borderId="39"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2" xfId="0" applyFont="1" applyBorder="1" applyAlignment="1">
      <alignment vertical="center"/>
    </xf>
    <xf numFmtId="0" fontId="3" fillId="0" borderId="7" xfId="0" applyFont="1" applyBorder="1" applyAlignment="1">
      <alignmen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4" fillId="0" borderId="45"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51"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vertical="center" wrapText="1"/>
    </xf>
    <xf numFmtId="0" fontId="3" fillId="0" borderId="50" xfId="0" applyFont="1" applyBorder="1" applyAlignment="1">
      <alignmen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4" xfId="0" applyFont="1" applyFill="1" applyBorder="1" applyAlignment="1">
      <alignment horizontal="left" vertical="center" wrapText="1"/>
    </xf>
    <xf numFmtId="0" fontId="7" fillId="0" borderId="5"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top" wrapText="1"/>
    </xf>
    <xf numFmtId="0" fontId="7" fillId="0" borderId="3" xfId="0" applyFont="1" applyBorder="1" applyAlignment="1">
      <alignment horizontal="left" vertical="top" wrapText="1"/>
    </xf>
    <xf numFmtId="0" fontId="7" fillId="0" borderId="15" xfId="0" applyFont="1" applyBorder="1" applyAlignment="1">
      <alignment horizontal="left" vertical="top"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8" fillId="0" borderId="14" xfId="0" applyFont="1" applyBorder="1" applyAlignment="1">
      <alignment horizontal="left" vertical="center" wrapText="1"/>
    </xf>
    <xf numFmtId="0" fontId="8" fillId="0" borderId="3" xfId="0" applyFont="1" applyBorder="1" applyAlignment="1">
      <alignment horizontal="left" vertical="center" wrapText="1"/>
    </xf>
    <xf numFmtId="0" fontId="8" fillId="0" borderId="15"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22" fillId="0" borderId="7" xfId="0" applyFont="1" applyBorder="1" applyAlignment="1">
      <alignment vertical="center" wrapText="1"/>
    </xf>
    <xf numFmtId="0" fontId="23" fillId="0" borderId="4" xfId="0" applyFont="1" applyBorder="1" applyAlignment="1">
      <alignment vertical="center" wrapText="1"/>
    </xf>
    <xf numFmtId="0" fontId="21" fillId="0" borderId="5" xfId="0" applyFont="1" applyBorder="1" applyAlignment="1">
      <alignment horizontal="left" vertical="top" wrapText="1"/>
    </xf>
    <xf numFmtId="0" fontId="21" fillId="0" borderId="2" xfId="0" applyFont="1" applyBorder="1" applyAlignment="1">
      <alignment horizontal="left" vertical="top" wrapText="1"/>
    </xf>
    <xf numFmtId="0" fontId="21" fillId="0" borderId="7" xfId="0" applyFont="1" applyBorder="1" applyAlignment="1">
      <alignment horizontal="left" vertical="top" wrapText="1"/>
    </xf>
    <xf numFmtId="0" fontId="7" fillId="0" borderId="0" xfId="0" applyFont="1" applyFill="1" applyAlignment="1">
      <alignment horizontal="left" vertical="center"/>
    </xf>
    <xf numFmtId="0" fontId="7" fillId="0" borderId="0" xfId="0" applyFont="1" applyFill="1" applyAlignment="1">
      <alignment horizontal="left" vertical="top" wrapText="1"/>
    </xf>
    <xf numFmtId="0" fontId="7" fillId="0" borderId="0" xfId="0" applyFont="1" applyFill="1" applyAlignment="1">
      <alignment horizontal="center" vertical="center" wrapText="1"/>
    </xf>
    <xf numFmtId="0" fontId="6" fillId="0" borderId="5" xfId="0" applyFont="1" applyBorder="1" applyAlignment="1">
      <alignment horizontal="left" vertical="center" wrapText="1"/>
    </xf>
    <xf numFmtId="0" fontId="23" fillId="0" borderId="2" xfId="0" applyFont="1" applyBorder="1" applyAlignment="1">
      <alignment vertical="center" wrapText="1"/>
    </xf>
    <xf numFmtId="0" fontId="23" fillId="0" borderId="7" xfId="0" applyFont="1" applyBorder="1" applyAlignment="1">
      <alignmen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4" xfId="0" quotePrefix="1" applyFont="1" applyFill="1" applyBorder="1" applyAlignment="1">
      <alignment horizontal="left" vertical="center" wrapText="1"/>
    </xf>
    <xf numFmtId="0" fontId="7" fillId="0" borderId="1" xfId="0" quotePrefix="1" applyFont="1" applyFill="1" applyBorder="1" applyAlignment="1">
      <alignment horizontal="center" vertical="top"/>
    </xf>
    <xf numFmtId="0" fontId="7" fillId="0" borderId="0" xfId="0" applyFont="1" applyFill="1" applyBorder="1" applyAlignment="1">
      <alignment horizontal="center"/>
    </xf>
    <xf numFmtId="0" fontId="7" fillId="0" borderId="0" xfId="0" applyFont="1" applyFill="1" applyBorder="1" applyAlignment="1">
      <alignment horizontal="center" vertical="top"/>
    </xf>
    <xf numFmtId="167" fontId="24" fillId="0" borderId="0" xfId="0" applyNumberFormat="1" applyFont="1" applyFill="1" applyBorder="1" applyAlignment="1" applyProtection="1">
      <alignment horizontal="left" vertical="top" wrapText="1"/>
    </xf>
    <xf numFmtId="167" fontId="24" fillId="0" borderId="19" xfId="0" applyNumberFormat="1" applyFont="1" applyFill="1" applyBorder="1" applyAlignment="1" applyProtection="1">
      <alignment horizontal="left" vertical="top" wrapText="1"/>
    </xf>
    <xf numFmtId="0" fontId="17" fillId="0" borderId="5" xfId="0" applyFont="1" applyBorder="1" applyAlignment="1">
      <alignment horizontal="center" vertical="center"/>
    </xf>
    <xf numFmtId="167" fontId="24" fillId="0" borderId="0" xfId="0" applyNumberFormat="1" applyFont="1" applyFill="1" applyBorder="1" applyAlignment="1" applyProtection="1">
      <alignment horizontal="left" vertical="center" wrapText="1"/>
    </xf>
    <xf numFmtId="167" fontId="24" fillId="0" borderId="19" xfId="0" applyNumberFormat="1" applyFont="1" applyFill="1" applyBorder="1" applyAlignment="1" applyProtection="1">
      <alignment horizontal="left" vertical="center" wrapText="1"/>
    </xf>
    <xf numFmtId="0" fontId="7" fillId="0" borderId="0" xfId="0" applyFont="1" applyFill="1" applyBorder="1" applyAlignment="1">
      <alignment horizontal="left" vertical="center"/>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168" fontId="7" fillId="0" borderId="5" xfId="0" applyNumberFormat="1" applyFont="1" applyBorder="1" applyAlignment="1">
      <alignment horizontal="left" vertical="center" wrapText="1"/>
    </xf>
    <xf numFmtId="168" fontId="7" fillId="0" borderId="2" xfId="0" applyNumberFormat="1" applyFont="1" applyBorder="1" applyAlignment="1">
      <alignment horizontal="left" vertical="center" wrapText="1"/>
    </xf>
    <xf numFmtId="168" fontId="7" fillId="0" borderId="7" xfId="0" applyNumberFormat="1" applyFont="1" applyBorder="1" applyAlignment="1">
      <alignment horizontal="left" vertical="center" wrapText="1"/>
    </xf>
    <xf numFmtId="0" fontId="7"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8" fillId="0" borderId="0" xfId="0" applyFont="1" applyBorder="1" applyAlignment="1">
      <alignment horizontal="left" vertical="center"/>
    </xf>
    <xf numFmtId="0" fontId="8" fillId="7" borderId="5" xfId="0" applyFont="1" applyFill="1" applyBorder="1" applyAlignment="1">
      <alignment horizontal="left" vertical="center" wrapText="1"/>
    </xf>
    <xf numFmtId="0" fontId="8" fillId="7" borderId="2"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3" borderId="5"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4" borderId="5" xfId="0" applyFont="1" applyFill="1" applyBorder="1" applyAlignment="1">
      <alignment horizontal="left" vertical="center"/>
    </xf>
    <xf numFmtId="0" fontId="8" fillId="4" borderId="2" xfId="0" applyFont="1" applyFill="1" applyBorder="1" applyAlignment="1">
      <alignment horizontal="left" vertical="center"/>
    </xf>
    <xf numFmtId="0" fontId="7" fillId="0" borderId="0" xfId="0" quotePrefix="1"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0" fontId="8" fillId="3" borderId="5"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49" fontId="16" fillId="14" borderId="8" xfId="5" applyNumberFormat="1" applyFill="1" applyBorder="1" applyAlignment="1" applyProtection="1">
      <alignment vertical="center" wrapText="1"/>
    </xf>
    <xf numFmtId="49" fontId="39" fillId="14" borderId="9" xfId="5" applyNumberFormat="1" applyFont="1" applyFill="1" applyBorder="1" applyAlignment="1" applyProtection="1">
      <alignment vertical="center" wrapText="1"/>
    </xf>
    <xf numFmtId="49" fontId="7" fillId="0" borderId="8" xfId="5" applyNumberFormat="1" applyFont="1" applyFill="1" applyBorder="1" applyAlignment="1" applyProtection="1">
      <alignment horizontal="left" vertical="center" wrapText="1"/>
    </xf>
    <xf numFmtId="49" fontId="7" fillId="0" borderId="9" xfId="5" applyNumberFormat="1" applyFont="1" applyFill="1" applyBorder="1" applyAlignment="1" applyProtection="1">
      <alignment horizontal="left" vertical="center" wrapText="1"/>
    </xf>
    <xf numFmtId="0" fontId="8" fillId="0" borderId="0" xfId="0" applyFont="1" applyBorder="1" applyAlignment="1">
      <alignment horizontal="center" vertical="center"/>
    </xf>
    <xf numFmtId="0" fontId="8" fillId="12" borderId="5"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5" xfId="0" applyFont="1" applyFill="1" applyBorder="1" applyAlignment="1">
      <alignment horizontal="center" vertical="center"/>
    </xf>
    <xf numFmtId="0" fontId="8" fillId="12" borderId="2" xfId="0" applyFont="1" applyFill="1" applyBorder="1" applyAlignment="1">
      <alignment horizontal="center" vertical="center"/>
    </xf>
    <xf numFmtId="49" fontId="16" fillId="14" borderId="9" xfId="5" applyNumberFormat="1" applyFill="1" applyBorder="1" applyAlignment="1" applyProtection="1">
      <alignment vertical="center" wrapText="1"/>
    </xf>
    <xf numFmtId="0" fontId="27" fillId="0" borderId="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7" xfId="0" applyFont="1" applyFill="1" applyBorder="1" applyAlignment="1">
      <alignment horizontal="left" vertical="center" wrapText="1"/>
    </xf>
    <xf numFmtId="0" fontId="7" fillId="0" borderId="14" xfId="0" applyFont="1" applyBorder="1" applyAlignment="1">
      <alignment vertical="center" wrapText="1"/>
    </xf>
    <xf numFmtId="0" fontId="7" fillId="0" borderId="3" xfId="0" applyFont="1" applyBorder="1" applyAlignment="1">
      <alignment vertical="center" wrapText="1"/>
    </xf>
    <xf numFmtId="0" fontId="7" fillId="0" borderId="15" xfId="0" applyFont="1" applyBorder="1" applyAlignment="1">
      <alignment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0" borderId="4" xfId="0" applyFont="1" applyBorder="1" applyAlignment="1">
      <alignment horizontal="left" vertical="center" wrapText="1"/>
    </xf>
    <xf numFmtId="14" fontId="7" fillId="0" borderId="9"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7" fillId="4" borderId="5"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7" xfId="0" applyFont="1" applyFill="1" applyBorder="1" applyAlignment="1">
      <alignment horizontal="left" vertical="center" wrapText="1"/>
    </xf>
    <xf numFmtId="49" fontId="7" fillId="0" borderId="6" xfId="5" applyNumberFormat="1" applyFont="1" applyFill="1" applyBorder="1" applyAlignment="1" applyProtection="1">
      <alignment horizontal="left" vertical="center" wrapText="1"/>
    </xf>
    <xf numFmtId="14" fontId="7" fillId="0" borderId="8"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vertical="center" wrapText="1"/>
    </xf>
    <xf numFmtId="49" fontId="16" fillId="14" borderId="8" xfId="5" applyNumberFormat="1" applyFill="1" applyBorder="1" applyAlignment="1" applyProtection="1">
      <alignment horizontal="left" vertical="center" wrapText="1"/>
    </xf>
    <xf numFmtId="49" fontId="43" fillId="14" borderId="9" xfId="5" applyNumberFormat="1" applyFont="1" applyFill="1" applyBorder="1" applyAlignment="1" applyProtection="1">
      <alignment horizontal="left" vertical="center" wrapText="1"/>
    </xf>
    <xf numFmtId="0" fontId="7" fillId="0" borderId="6" xfId="0" applyFont="1" applyBorder="1" applyAlignment="1">
      <alignment horizontal="center" vertical="center" wrapText="1"/>
    </xf>
    <xf numFmtId="49" fontId="7" fillId="0" borderId="8"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39" fillId="14" borderId="9" xfId="0" applyNumberFormat="1"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6" xfId="0" applyFont="1" applyBorder="1" applyAlignment="1">
      <alignment horizontal="left" vertical="center" wrapText="1"/>
    </xf>
    <xf numFmtId="49" fontId="16" fillId="14" borderId="4" xfId="5" applyNumberFormat="1" applyFill="1" applyBorder="1" applyAlignment="1" applyProtection="1">
      <alignment horizontal="left" vertical="center" wrapText="1"/>
    </xf>
    <xf numFmtId="49" fontId="39" fillId="14" borderId="4" xfId="5" applyNumberFormat="1" applyFont="1" applyFill="1" applyBorder="1" applyAlignment="1" applyProtection="1">
      <alignment horizontal="left" vertical="center" wrapText="1"/>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0" fontId="27" fillId="0" borderId="1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6" fillId="0" borderId="0" xfId="0" applyFont="1" applyAlignment="1">
      <alignment horizontal="center" vertical="center"/>
    </xf>
    <xf numFmtId="0" fontId="6" fillId="0" borderId="11" xfId="0" applyFont="1" applyBorder="1" applyAlignment="1">
      <alignment vertical="center"/>
    </xf>
    <xf numFmtId="2" fontId="7" fillId="9" borderId="8" xfId="0" applyNumberFormat="1" applyFont="1" applyFill="1" applyBorder="1" applyAlignment="1">
      <alignment horizontal="center" vertical="center" wrapText="1"/>
    </xf>
    <xf numFmtId="2" fontId="7" fillId="9" borderId="9" xfId="0" applyNumberFormat="1" applyFont="1" applyFill="1" applyBorder="1" applyAlignment="1">
      <alignment horizontal="center" vertical="center" wrapText="1"/>
    </xf>
    <xf numFmtId="2" fontId="7" fillId="9" borderId="6" xfId="0" applyNumberFormat="1" applyFont="1" applyFill="1" applyBorder="1" applyAlignment="1">
      <alignment horizontal="center" vertical="center" wrapText="1"/>
    </xf>
    <xf numFmtId="2" fontId="7" fillId="0" borderId="8" xfId="0" applyNumberFormat="1" applyFont="1" applyBorder="1" applyAlignment="1">
      <alignment horizontal="center" vertical="center" wrapText="1"/>
    </xf>
    <xf numFmtId="2" fontId="7" fillId="0" borderId="9"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0" fontId="7" fillId="0" borderId="14"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2" fontId="7" fillId="9"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7" fillId="0" borderId="14" xfId="0" applyFont="1" applyBorder="1" applyAlignment="1">
      <alignment horizontal="left" vertical="center" wrapText="1"/>
    </xf>
    <xf numFmtId="0" fontId="44" fillId="0" borderId="2" xfId="5" applyFont="1" applyBorder="1" applyAlignment="1" applyProtection="1">
      <alignment horizontal="left" vertical="center" wrapText="1"/>
    </xf>
    <xf numFmtId="0" fontId="6" fillId="0" borderId="11" xfId="0" applyFont="1" applyBorder="1" applyAlignment="1">
      <alignment horizontal="center" vertical="center"/>
    </xf>
    <xf numFmtId="0" fontId="8" fillId="3" borderId="4" xfId="0" applyFont="1" applyFill="1" applyBorder="1" applyAlignment="1">
      <alignment horizontal="left" vertical="center" wrapText="1"/>
    </xf>
    <xf numFmtId="0" fontId="6" fillId="0" borderId="0" xfId="0" applyFont="1" applyBorder="1" applyAlignment="1">
      <alignment horizontal="center" vertical="center"/>
    </xf>
    <xf numFmtId="17" fontId="7" fillId="0" borderId="2" xfId="0" quotePrefix="1" applyNumberFormat="1" applyFont="1" applyBorder="1" applyAlignment="1">
      <alignment horizontal="left" vertical="center" wrapText="1"/>
    </xf>
    <xf numFmtId="0" fontId="34" fillId="12" borderId="5" xfId="0" applyFont="1" applyFill="1" applyBorder="1" applyAlignment="1">
      <alignment horizontal="center" vertical="center"/>
    </xf>
    <xf numFmtId="0" fontId="34" fillId="12" borderId="2" xfId="0" applyFont="1" applyFill="1" applyBorder="1" applyAlignment="1">
      <alignment horizontal="center" vertical="center"/>
    </xf>
    <xf numFmtId="0" fontId="8" fillId="13" borderId="5" xfId="0" applyFont="1" applyFill="1" applyBorder="1" applyAlignment="1">
      <alignment horizontal="left" vertical="center" wrapText="1"/>
    </xf>
    <xf numFmtId="0" fontId="8" fillId="13" borderId="2" xfId="0" applyFont="1" applyFill="1" applyBorder="1" applyAlignment="1">
      <alignment horizontal="left" vertical="center" wrapText="1"/>
    </xf>
    <xf numFmtId="0" fontId="8" fillId="13" borderId="7"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7" borderId="4" xfId="0" applyFont="1" applyFill="1" applyBorder="1" applyAlignment="1">
      <alignment horizontal="left" vertical="center" wrapText="1"/>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6" xfId="0" applyFont="1" applyBorder="1" applyAlignment="1">
      <alignment horizontal="center" vertical="top"/>
    </xf>
    <xf numFmtId="0" fontId="32" fillId="0" borderId="2" xfId="0" applyFont="1" applyBorder="1" applyAlignment="1">
      <alignment horizontal="left" vertical="center" wrapText="1"/>
    </xf>
    <xf numFmtId="0" fontId="32" fillId="0" borderId="7" xfId="0" applyFont="1" applyBorder="1" applyAlignment="1">
      <alignment horizontal="left" vertical="center" wrapText="1"/>
    </xf>
    <xf numFmtId="0" fontId="36" fillId="0" borderId="7" xfId="0" applyFont="1" applyBorder="1" applyAlignment="1">
      <alignment horizontal="left" vertical="center" wrapText="1"/>
    </xf>
    <xf numFmtId="0" fontId="8" fillId="0" borderId="2" xfId="5" applyFont="1" applyBorder="1" applyAlignment="1" applyProtection="1">
      <alignment horizontal="left" vertical="center" wrapText="1"/>
    </xf>
    <xf numFmtId="0" fontId="8" fillId="10" borderId="5"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8" fillId="10" borderId="7" xfId="0" applyFont="1" applyFill="1" applyBorder="1" applyAlignment="1">
      <alignment horizontal="left" vertical="center" wrapText="1"/>
    </xf>
    <xf numFmtId="0" fontId="8" fillId="7" borderId="12"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17" fillId="7" borderId="4" xfId="0" applyFont="1" applyFill="1" applyBorder="1" applyAlignment="1">
      <alignment horizontal="left" vertical="center" wrapText="1"/>
    </xf>
    <xf numFmtId="0" fontId="17" fillId="11" borderId="5" xfId="0" applyFont="1" applyFill="1" applyBorder="1" applyAlignment="1">
      <alignment horizontal="left" vertical="center" wrapText="1"/>
    </xf>
    <xf numFmtId="0" fontId="17" fillId="11" borderId="2" xfId="0" applyFont="1" applyFill="1" applyBorder="1" applyAlignment="1">
      <alignment horizontal="left" vertical="center" wrapText="1"/>
    </xf>
    <xf numFmtId="0" fontId="17" fillId="11" borderId="7"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7" xfId="0"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2" xfId="0" applyFont="1" applyBorder="1" applyAlignment="1">
      <alignment horizontal="left" vertical="top" wrapText="1"/>
    </xf>
    <xf numFmtId="0" fontId="8" fillId="0" borderId="1" xfId="0" applyFont="1" applyBorder="1" applyAlignment="1">
      <alignment horizontal="left" vertical="top" wrapText="1"/>
    </xf>
    <xf numFmtId="0" fontId="8" fillId="0" borderId="13" xfId="0" applyFont="1" applyBorder="1" applyAlignment="1">
      <alignment horizontal="left" vertical="top" wrapText="1"/>
    </xf>
    <xf numFmtId="0" fontId="8" fillId="0" borderId="4" xfId="0" applyFont="1" applyBorder="1" applyAlignment="1">
      <alignment horizontal="center" vertical="center"/>
    </xf>
    <xf numFmtId="0" fontId="8" fillId="0" borderId="14" xfId="0" applyFont="1" applyBorder="1" applyAlignment="1">
      <alignment horizontal="left" vertical="top" wrapText="1"/>
    </xf>
    <xf numFmtId="0" fontId="8" fillId="0" borderId="3"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8" fillId="0" borderId="13"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14" fillId="0" borderId="3" xfId="0" applyFont="1" applyBorder="1" applyAlignment="1">
      <alignment horizontal="center" vertical="center" wrapText="1"/>
    </xf>
    <xf numFmtId="0" fontId="14" fillId="0" borderId="0" xfId="0" applyFont="1" applyBorder="1" applyAlignment="1">
      <alignment horizontal="center" wrapText="1"/>
    </xf>
    <xf numFmtId="0" fontId="12" fillId="0" borderId="12" xfId="0" applyFont="1" applyBorder="1" applyAlignment="1">
      <alignment horizontal="center" wrapText="1"/>
    </xf>
    <xf numFmtId="0" fontId="12" fillId="0" borderId="1" xfId="0" applyFont="1" applyBorder="1" applyAlignment="1">
      <alignment horizontal="center" wrapText="1"/>
    </xf>
    <xf numFmtId="0" fontId="12" fillId="0" borderId="13" xfId="0" applyFont="1" applyBorder="1" applyAlignment="1">
      <alignment horizontal="center"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2" fillId="0" borderId="6" xfId="0" applyFont="1" applyBorder="1" applyAlignment="1">
      <alignment horizontal="center" vertical="top" wrapText="1"/>
    </xf>
    <xf numFmtId="0" fontId="12" fillId="0" borderId="14" xfId="0" applyFont="1" applyBorder="1" applyAlignment="1">
      <alignment horizontal="left" vertical="top" wrapText="1"/>
    </xf>
    <xf numFmtId="0" fontId="12" fillId="0" borderId="3" xfId="0" applyFont="1" applyBorder="1" applyAlignment="1">
      <alignment horizontal="left" vertical="top" wrapText="1"/>
    </xf>
    <xf numFmtId="0" fontId="12" fillId="0" borderId="15" xfId="0" applyFont="1" applyBorder="1" applyAlignment="1">
      <alignment horizontal="lef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4" fillId="0" borderId="11" xfId="0" applyFont="1" applyBorder="1" applyAlignment="1">
      <alignment horizontal="center" wrapText="1"/>
    </xf>
    <xf numFmtId="0" fontId="12" fillId="0" borderId="11" xfId="0" applyFont="1" applyBorder="1" applyAlignment="1">
      <alignment horizontal="left" wrapText="1"/>
    </xf>
    <xf numFmtId="0" fontId="12" fillId="0" borderId="0" xfId="0" applyFont="1" applyBorder="1" applyAlignment="1">
      <alignment horizontal="left" wrapText="1"/>
    </xf>
    <xf numFmtId="0" fontId="0" fillId="0" borderId="9" xfId="0" quotePrefix="1" applyBorder="1"/>
    <xf numFmtId="0" fontId="0" fillId="0" borderId="9" xfId="0" applyBorder="1"/>
    <xf numFmtId="0" fontId="12" fillId="0" borderId="9" xfId="0" applyFont="1" applyBorder="1" applyAlignment="1">
      <alignment horizontal="left" wrapText="1"/>
    </xf>
    <xf numFmtId="0" fontId="14" fillId="0" borderId="9" xfId="0" applyFont="1" applyBorder="1" applyAlignment="1">
      <alignment wrapText="1"/>
    </xf>
    <xf numFmtId="0" fontId="12" fillId="0" borderId="9" xfId="0" applyFont="1" applyBorder="1" applyAlignment="1">
      <alignment horizontal="center" wrapText="1"/>
    </xf>
    <xf numFmtId="0" fontId="11" fillId="0" borderId="9" xfId="0" applyFont="1" applyBorder="1" applyAlignment="1">
      <alignment horizontal="left"/>
    </xf>
    <xf numFmtId="0" fontId="0" fillId="0" borderId="9" xfId="0" applyFont="1" applyBorder="1" applyAlignment="1">
      <alignment horizontal="left"/>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8"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13" xfId="0" applyFont="1" applyBorder="1" applyAlignment="1">
      <alignment horizontal="left" vertical="top"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4" xfId="0" applyFont="1" applyBorder="1" applyAlignment="1">
      <alignment horizont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xf numFmtId="0" fontId="14" fillId="0" borderId="4" xfId="0" applyFont="1" applyBorder="1" applyAlignment="1">
      <alignment vertical="center" wrapText="1"/>
    </xf>
    <xf numFmtId="0" fontId="14" fillId="0" borderId="4" xfId="0" applyFont="1" applyBorder="1" applyAlignment="1">
      <alignment vertical="top" wrapText="1"/>
    </xf>
    <xf numFmtId="0" fontId="14" fillId="0" borderId="4" xfId="0" applyFont="1" applyBorder="1" applyAlignment="1">
      <alignment horizontal="center" vertical="top" wrapText="1"/>
    </xf>
    <xf numFmtId="0" fontId="14" fillId="0" borderId="9" xfId="0" applyFont="1" applyBorder="1" applyAlignment="1">
      <alignment horizontal="center" vertical="center" wrapText="1"/>
    </xf>
    <xf numFmtId="0" fontId="12" fillId="0" borderId="5" xfId="0" applyFont="1" applyBorder="1" applyAlignment="1">
      <alignment horizontal="left"/>
    </xf>
    <xf numFmtId="0" fontId="12" fillId="0" borderId="2" xfId="0" applyFont="1" applyBorder="1" applyAlignment="1">
      <alignment horizontal="left"/>
    </xf>
    <xf numFmtId="0" fontId="12" fillId="0" borderId="7" xfId="0" applyFont="1" applyBorder="1" applyAlignment="1">
      <alignment horizontal="left"/>
    </xf>
    <xf numFmtId="0" fontId="12" fillId="4" borderId="5" xfId="0" applyFont="1" applyFill="1" applyBorder="1" applyAlignment="1">
      <alignment horizontal="left"/>
    </xf>
    <xf numFmtId="0" fontId="12" fillId="4" borderId="2" xfId="0" applyFont="1" applyFill="1" applyBorder="1" applyAlignment="1">
      <alignment horizontal="left"/>
    </xf>
    <xf numFmtId="0" fontId="12" fillId="4" borderId="7" xfId="0" applyFont="1" applyFill="1" applyBorder="1" applyAlignment="1">
      <alignment horizontal="left"/>
    </xf>
    <xf numFmtId="0" fontId="14" fillId="0" borderId="5" xfId="0" applyFont="1" applyBorder="1" applyAlignment="1">
      <alignment horizontal="left"/>
    </xf>
    <xf numFmtId="0" fontId="9" fillId="0" borderId="0" xfId="0" applyFont="1" applyAlignment="1">
      <alignment horizontal="center"/>
    </xf>
    <xf numFmtId="0" fontId="9" fillId="0" borderId="0" xfId="0" applyFont="1" applyBorder="1" applyAlignment="1">
      <alignment horizontal="left"/>
    </xf>
    <xf numFmtId="0" fontId="14" fillId="0" borderId="9" xfId="0" applyFont="1" applyBorder="1" applyAlignment="1">
      <alignment horizontal="center" vertical="top" wrapText="1"/>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4" borderId="5" xfId="0" applyFont="1" applyFill="1" applyBorder="1" applyAlignment="1">
      <alignment horizontal="left"/>
    </xf>
    <xf numFmtId="0" fontId="14" fillId="4" borderId="2" xfId="0" applyFont="1" applyFill="1" applyBorder="1" applyAlignment="1">
      <alignment horizontal="left"/>
    </xf>
    <xf numFmtId="0" fontId="14" fillId="4" borderId="7" xfId="0" applyFont="1" applyFill="1" applyBorder="1" applyAlignment="1">
      <alignment horizontal="left"/>
    </xf>
    <xf numFmtId="0" fontId="6" fillId="0" borderId="0" xfId="0" applyFont="1" applyAlignment="1">
      <alignment horizontal="left"/>
    </xf>
    <xf numFmtId="0" fontId="6" fillId="0" borderId="0" xfId="0" applyFont="1" applyAlignment="1">
      <alignment horizontal="left" vertical="top"/>
    </xf>
    <xf numFmtId="0" fontId="16" fillId="0" borderId="2" xfId="5" applyBorder="1" applyAlignment="1" applyProtection="1">
      <alignment horizontal="left" vertical="center" wrapText="1"/>
    </xf>
  </cellXfs>
  <cellStyles count="556">
    <cellStyle name="Comma" xfId="6" builtinId="3"/>
    <cellStyle name="Comma [0]" xfId="1" builtinId="6"/>
    <cellStyle name="Comma [0] 2" xfId="8"/>
    <cellStyle name="Comma 10" xfId="9"/>
    <cellStyle name="Comma 100" xfId="10"/>
    <cellStyle name="Comma 101" xfId="11"/>
    <cellStyle name="Comma 102" xfId="12"/>
    <cellStyle name="Comma 103" xfId="13"/>
    <cellStyle name="Comma 104" xfId="14"/>
    <cellStyle name="Comma 105" xfId="15"/>
    <cellStyle name="Comma 106" xfId="16"/>
    <cellStyle name="Comma 107" xfId="17"/>
    <cellStyle name="Comma 108" xfId="18"/>
    <cellStyle name="Comma 109" xfId="19"/>
    <cellStyle name="Comma 11" xfId="20"/>
    <cellStyle name="Comma 110" xfId="21"/>
    <cellStyle name="Comma 111" xfId="22"/>
    <cellStyle name="Comma 112" xfId="23"/>
    <cellStyle name="Comma 113" xfId="24"/>
    <cellStyle name="Comma 114" xfId="25"/>
    <cellStyle name="Comma 115" xfId="26"/>
    <cellStyle name="Comma 116" xfId="27"/>
    <cellStyle name="Comma 117" xfId="28"/>
    <cellStyle name="Comma 118" xfId="29"/>
    <cellStyle name="Comma 119" xfId="30"/>
    <cellStyle name="Comma 12" xfId="31"/>
    <cellStyle name="Comma 120" xfId="32"/>
    <cellStyle name="Comma 121" xfId="33"/>
    <cellStyle name="Comma 122" xfId="34"/>
    <cellStyle name="Comma 123" xfId="35"/>
    <cellStyle name="Comma 124" xfId="36"/>
    <cellStyle name="Comma 125" xfId="37"/>
    <cellStyle name="Comma 126" xfId="38"/>
    <cellStyle name="Comma 127" xfId="39"/>
    <cellStyle name="Comma 128" xfId="40"/>
    <cellStyle name="Comma 129" xfId="41"/>
    <cellStyle name="Comma 13" xfId="42"/>
    <cellStyle name="Comma 130" xfId="43"/>
    <cellStyle name="Comma 131" xfId="44"/>
    <cellStyle name="Comma 132" xfId="45"/>
    <cellStyle name="Comma 133" xfId="46"/>
    <cellStyle name="Comma 134" xfId="47"/>
    <cellStyle name="Comma 135" xfId="48"/>
    <cellStyle name="Comma 136" xfId="49"/>
    <cellStyle name="Comma 137" xfId="50"/>
    <cellStyle name="Comma 138" xfId="51"/>
    <cellStyle name="Comma 139" xfId="52"/>
    <cellStyle name="Comma 14" xfId="53"/>
    <cellStyle name="Comma 140" xfId="54"/>
    <cellStyle name="Comma 141" xfId="55"/>
    <cellStyle name="Comma 142" xfId="56"/>
    <cellStyle name="Comma 143" xfId="57"/>
    <cellStyle name="Comma 144" xfId="58"/>
    <cellStyle name="Comma 145" xfId="59"/>
    <cellStyle name="Comma 146" xfId="60"/>
    <cellStyle name="Comma 147" xfId="61"/>
    <cellStyle name="Comma 148" xfId="62"/>
    <cellStyle name="Comma 149" xfId="63"/>
    <cellStyle name="Comma 15" xfId="64"/>
    <cellStyle name="Comma 150" xfId="65"/>
    <cellStyle name="Comma 151" xfId="66"/>
    <cellStyle name="Comma 152" xfId="67"/>
    <cellStyle name="Comma 153" xfId="68"/>
    <cellStyle name="Comma 154" xfId="69"/>
    <cellStyle name="Comma 155" xfId="70"/>
    <cellStyle name="Comma 156" xfId="71"/>
    <cellStyle name="Comma 157" xfId="72"/>
    <cellStyle name="Comma 158" xfId="73"/>
    <cellStyle name="Comma 159" xfId="74"/>
    <cellStyle name="Comma 16" xfId="75"/>
    <cellStyle name="Comma 160" xfId="76"/>
    <cellStyle name="Comma 161" xfId="77"/>
    <cellStyle name="Comma 162" xfId="78"/>
    <cellStyle name="Comma 163" xfId="79"/>
    <cellStyle name="Comma 164" xfId="80"/>
    <cellStyle name="Comma 165" xfId="81"/>
    <cellStyle name="Comma 166" xfId="82"/>
    <cellStyle name="Comma 167" xfId="83"/>
    <cellStyle name="Comma 168" xfId="84"/>
    <cellStyle name="Comma 169" xfId="85"/>
    <cellStyle name="Comma 17" xfId="86"/>
    <cellStyle name="Comma 170" xfId="87"/>
    <cellStyle name="Comma 171" xfId="88"/>
    <cellStyle name="Comma 172" xfId="89"/>
    <cellStyle name="Comma 173" xfId="90"/>
    <cellStyle name="Comma 174" xfId="91"/>
    <cellStyle name="Comma 175" xfId="92"/>
    <cellStyle name="Comma 176" xfId="93"/>
    <cellStyle name="Comma 177" xfId="94"/>
    <cellStyle name="Comma 178" xfId="95"/>
    <cellStyle name="Comma 179" xfId="96"/>
    <cellStyle name="Comma 18" xfId="97"/>
    <cellStyle name="Comma 180" xfId="98"/>
    <cellStyle name="Comma 181" xfId="99"/>
    <cellStyle name="Comma 182" xfId="100"/>
    <cellStyle name="Comma 183" xfId="101"/>
    <cellStyle name="Comma 184" xfId="102"/>
    <cellStyle name="Comma 185" xfId="103"/>
    <cellStyle name="Comma 186" xfId="104"/>
    <cellStyle name="Comma 187" xfId="105"/>
    <cellStyle name="Comma 188" xfId="106"/>
    <cellStyle name="Comma 189" xfId="107"/>
    <cellStyle name="Comma 19" xfId="108"/>
    <cellStyle name="Comma 190" xfId="109"/>
    <cellStyle name="Comma 191" xfId="110"/>
    <cellStyle name="Comma 192" xfId="111"/>
    <cellStyle name="Comma 193" xfId="112"/>
    <cellStyle name="Comma 194" xfId="113"/>
    <cellStyle name="Comma 195" xfId="114"/>
    <cellStyle name="Comma 196" xfId="115"/>
    <cellStyle name="Comma 197" xfId="116"/>
    <cellStyle name="Comma 198" xfId="117"/>
    <cellStyle name="Comma 199" xfId="118"/>
    <cellStyle name="Comma 2" xfId="119"/>
    <cellStyle name="Comma 20" xfId="120"/>
    <cellStyle name="Comma 200" xfId="121"/>
    <cellStyle name="Comma 201" xfId="122"/>
    <cellStyle name="Comma 202" xfId="123"/>
    <cellStyle name="Comma 203" xfId="124"/>
    <cellStyle name="Comma 204" xfId="125"/>
    <cellStyle name="Comma 205" xfId="126"/>
    <cellStyle name="Comma 206" xfId="127"/>
    <cellStyle name="Comma 207" xfId="128"/>
    <cellStyle name="Comma 208" xfId="129"/>
    <cellStyle name="Comma 209" xfId="130"/>
    <cellStyle name="Comma 21" xfId="131"/>
    <cellStyle name="Comma 210" xfId="132"/>
    <cellStyle name="Comma 211" xfId="133"/>
    <cellStyle name="Comma 212" xfId="134"/>
    <cellStyle name="Comma 213" xfId="135"/>
    <cellStyle name="Comma 214" xfId="136"/>
    <cellStyle name="Comma 215" xfId="137"/>
    <cellStyle name="Comma 216" xfId="138"/>
    <cellStyle name="Comma 217" xfId="139"/>
    <cellStyle name="Comma 218" xfId="140"/>
    <cellStyle name="Comma 219" xfId="141"/>
    <cellStyle name="Comma 22" xfId="142"/>
    <cellStyle name="Comma 220" xfId="143"/>
    <cellStyle name="Comma 221" xfId="144"/>
    <cellStyle name="Comma 222" xfId="145"/>
    <cellStyle name="Comma 223" xfId="146"/>
    <cellStyle name="Comma 224" xfId="147"/>
    <cellStyle name="Comma 225" xfId="148"/>
    <cellStyle name="Comma 226" xfId="149"/>
    <cellStyle name="Comma 227" xfId="150"/>
    <cellStyle name="Comma 228" xfId="151"/>
    <cellStyle name="Comma 229" xfId="152"/>
    <cellStyle name="Comma 23" xfId="153"/>
    <cellStyle name="Comma 230" xfId="154"/>
    <cellStyle name="Comma 231" xfId="155"/>
    <cellStyle name="Comma 232" xfId="156"/>
    <cellStyle name="Comma 233" xfId="157"/>
    <cellStyle name="Comma 234" xfId="158"/>
    <cellStyle name="Comma 235" xfId="159"/>
    <cellStyle name="Comma 236" xfId="160"/>
    <cellStyle name="Comma 237" xfId="161"/>
    <cellStyle name="Comma 238" xfId="162"/>
    <cellStyle name="Comma 239" xfId="163"/>
    <cellStyle name="Comma 24" xfId="164"/>
    <cellStyle name="Comma 240" xfId="165"/>
    <cellStyle name="Comma 241" xfId="166"/>
    <cellStyle name="Comma 242" xfId="167"/>
    <cellStyle name="Comma 243" xfId="168"/>
    <cellStyle name="Comma 244" xfId="169"/>
    <cellStyle name="Comma 245" xfId="170"/>
    <cellStyle name="Comma 246" xfId="171"/>
    <cellStyle name="Comma 247" xfId="172"/>
    <cellStyle name="Comma 248" xfId="173"/>
    <cellStyle name="Comma 249" xfId="174"/>
    <cellStyle name="Comma 25" xfId="175"/>
    <cellStyle name="Comma 250" xfId="176"/>
    <cellStyle name="Comma 251" xfId="177"/>
    <cellStyle name="Comma 252" xfId="178"/>
    <cellStyle name="Comma 253" xfId="179"/>
    <cellStyle name="Comma 254" xfId="180"/>
    <cellStyle name="Comma 255" xfId="181"/>
    <cellStyle name="Comma 256" xfId="182"/>
    <cellStyle name="Comma 257" xfId="183"/>
    <cellStyle name="Comma 258" xfId="184"/>
    <cellStyle name="Comma 259" xfId="185"/>
    <cellStyle name="Comma 26" xfId="186"/>
    <cellStyle name="Comma 260" xfId="187"/>
    <cellStyle name="Comma 261" xfId="188"/>
    <cellStyle name="Comma 262" xfId="189"/>
    <cellStyle name="Comma 263" xfId="190"/>
    <cellStyle name="Comma 264" xfId="191"/>
    <cellStyle name="Comma 265" xfId="192"/>
    <cellStyle name="Comma 266" xfId="193"/>
    <cellStyle name="Comma 267" xfId="194"/>
    <cellStyle name="Comma 268" xfId="195"/>
    <cellStyle name="Comma 269" xfId="196"/>
    <cellStyle name="Comma 27" xfId="197"/>
    <cellStyle name="Comma 270" xfId="198"/>
    <cellStyle name="Comma 271" xfId="199"/>
    <cellStyle name="Comma 272" xfId="200"/>
    <cellStyle name="Comma 273" xfId="201"/>
    <cellStyle name="Comma 274" xfId="202"/>
    <cellStyle name="Comma 275" xfId="203"/>
    <cellStyle name="Comma 276" xfId="204"/>
    <cellStyle name="Comma 277" xfId="205"/>
    <cellStyle name="Comma 278" xfId="206"/>
    <cellStyle name="Comma 279" xfId="207"/>
    <cellStyle name="Comma 28" xfId="208"/>
    <cellStyle name="Comma 280" xfId="209"/>
    <cellStyle name="Comma 281" xfId="210"/>
    <cellStyle name="Comma 282" xfId="211"/>
    <cellStyle name="Comma 283" xfId="212"/>
    <cellStyle name="Comma 284" xfId="213"/>
    <cellStyle name="Comma 285" xfId="214"/>
    <cellStyle name="Comma 286" xfId="215"/>
    <cellStyle name="Comma 287" xfId="216"/>
    <cellStyle name="Comma 288" xfId="217"/>
    <cellStyle name="Comma 289" xfId="218"/>
    <cellStyle name="Comma 29" xfId="219"/>
    <cellStyle name="Comma 290" xfId="220"/>
    <cellStyle name="Comma 291" xfId="221"/>
    <cellStyle name="Comma 292" xfId="222"/>
    <cellStyle name="Comma 293" xfId="223"/>
    <cellStyle name="Comma 294" xfId="224"/>
    <cellStyle name="Comma 295" xfId="225"/>
    <cellStyle name="Comma 296" xfId="226"/>
    <cellStyle name="Comma 297" xfId="227"/>
    <cellStyle name="Comma 298" xfId="228"/>
    <cellStyle name="Comma 299" xfId="229"/>
    <cellStyle name="Comma 3" xfId="230"/>
    <cellStyle name="Comma 30" xfId="231"/>
    <cellStyle name="Comma 300" xfId="232"/>
    <cellStyle name="Comma 301" xfId="233"/>
    <cellStyle name="Comma 302" xfId="234"/>
    <cellStyle name="Comma 303" xfId="235"/>
    <cellStyle name="Comma 304" xfId="236"/>
    <cellStyle name="Comma 305" xfId="237"/>
    <cellStyle name="Comma 306" xfId="238"/>
    <cellStyle name="Comma 307" xfId="239"/>
    <cellStyle name="Comma 308" xfId="240"/>
    <cellStyle name="Comma 309" xfId="241"/>
    <cellStyle name="Comma 31" xfId="242"/>
    <cellStyle name="Comma 310" xfId="243"/>
    <cellStyle name="Comma 311" xfId="244"/>
    <cellStyle name="Comma 312" xfId="245"/>
    <cellStyle name="Comma 313" xfId="246"/>
    <cellStyle name="Comma 314" xfId="247"/>
    <cellStyle name="Comma 315" xfId="248"/>
    <cellStyle name="Comma 316" xfId="249"/>
    <cellStyle name="Comma 317" xfId="250"/>
    <cellStyle name="Comma 318" xfId="251"/>
    <cellStyle name="Comma 319" xfId="252"/>
    <cellStyle name="Comma 32" xfId="253"/>
    <cellStyle name="Comma 320" xfId="254"/>
    <cellStyle name="Comma 321" xfId="255"/>
    <cellStyle name="Comma 322" xfId="256"/>
    <cellStyle name="Comma 323" xfId="257"/>
    <cellStyle name="Comma 324" xfId="258"/>
    <cellStyle name="Comma 325" xfId="259"/>
    <cellStyle name="Comma 326" xfId="260"/>
    <cellStyle name="Comma 327" xfId="261"/>
    <cellStyle name="Comma 328" xfId="262"/>
    <cellStyle name="Comma 329" xfId="263"/>
    <cellStyle name="Comma 33" xfId="264"/>
    <cellStyle name="Comma 330" xfId="265"/>
    <cellStyle name="Comma 331" xfId="266"/>
    <cellStyle name="Comma 332" xfId="267"/>
    <cellStyle name="Comma 333" xfId="268"/>
    <cellStyle name="Comma 334" xfId="269"/>
    <cellStyle name="Comma 335" xfId="270"/>
    <cellStyle name="Comma 336" xfId="271"/>
    <cellStyle name="Comma 337" xfId="272"/>
    <cellStyle name="Comma 338" xfId="273"/>
    <cellStyle name="Comma 339" xfId="274"/>
    <cellStyle name="Comma 34" xfId="275"/>
    <cellStyle name="Comma 340" xfId="276"/>
    <cellStyle name="Comma 341" xfId="277"/>
    <cellStyle name="Comma 342" xfId="278"/>
    <cellStyle name="Comma 343" xfId="279"/>
    <cellStyle name="Comma 344" xfId="280"/>
    <cellStyle name="Comma 345" xfId="281"/>
    <cellStyle name="Comma 346" xfId="282"/>
    <cellStyle name="Comma 347" xfId="283"/>
    <cellStyle name="Comma 348" xfId="284"/>
    <cellStyle name="Comma 349" xfId="285"/>
    <cellStyle name="Comma 35" xfId="286"/>
    <cellStyle name="Comma 350" xfId="287"/>
    <cellStyle name="Comma 351" xfId="288"/>
    <cellStyle name="Comma 352" xfId="289"/>
    <cellStyle name="Comma 353" xfId="290"/>
    <cellStyle name="Comma 354" xfId="291"/>
    <cellStyle name="Comma 355" xfId="292"/>
    <cellStyle name="Comma 356" xfId="293"/>
    <cellStyle name="Comma 357" xfId="294"/>
    <cellStyle name="Comma 358" xfId="295"/>
    <cellStyle name="Comma 359" xfId="296"/>
    <cellStyle name="Comma 36" xfId="297"/>
    <cellStyle name="Comma 360" xfId="298"/>
    <cellStyle name="Comma 361" xfId="299"/>
    <cellStyle name="Comma 362" xfId="300"/>
    <cellStyle name="Comma 363" xfId="301"/>
    <cellStyle name="Comma 364" xfId="302"/>
    <cellStyle name="Comma 365" xfId="303"/>
    <cellStyle name="Comma 366" xfId="304"/>
    <cellStyle name="Comma 367" xfId="305"/>
    <cellStyle name="Comma 368" xfId="306"/>
    <cellStyle name="Comma 369" xfId="307"/>
    <cellStyle name="Comma 37" xfId="308"/>
    <cellStyle name="Comma 370" xfId="309"/>
    <cellStyle name="Comma 371" xfId="310"/>
    <cellStyle name="Comma 372" xfId="311"/>
    <cellStyle name="Comma 373" xfId="312"/>
    <cellStyle name="Comma 374" xfId="313"/>
    <cellStyle name="Comma 375" xfId="314"/>
    <cellStyle name="Comma 376" xfId="315"/>
    <cellStyle name="Comma 377" xfId="316"/>
    <cellStyle name="Comma 378" xfId="317"/>
    <cellStyle name="Comma 379" xfId="318"/>
    <cellStyle name="Comma 38" xfId="319"/>
    <cellStyle name="Comma 380" xfId="320"/>
    <cellStyle name="Comma 381" xfId="321"/>
    <cellStyle name="Comma 382" xfId="322"/>
    <cellStyle name="Comma 383" xfId="323"/>
    <cellStyle name="Comma 384" xfId="324"/>
    <cellStyle name="Comma 385" xfId="325"/>
    <cellStyle name="Comma 386" xfId="326"/>
    <cellStyle name="Comma 387" xfId="327"/>
    <cellStyle name="Comma 388" xfId="328"/>
    <cellStyle name="Comma 389" xfId="329"/>
    <cellStyle name="Comma 39" xfId="330"/>
    <cellStyle name="Comma 390" xfId="331"/>
    <cellStyle name="Comma 391" xfId="332"/>
    <cellStyle name="Comma 392" xfId="333"/>
    <cellStyle name="Comma 393" xfId="334"/>
    <cellStyle name="Comma 394" xfId="335"/>
    <cellStyle name="Comma 395" xfId="336"/>
    <cellStyle name="Comma 396" xfId="337"/>
    <cellStyle name="Comma 397" xfId="338"/>
    <cellStyle name="Comma 398" xfId="339"/>
    <cellStyle name="Comma 399" xfId="340"/>
    <cellStyle name="Comma 4" xfId="341"/>
    <cellStyle name="Comma 40" xfId="342"/>
    <cellStyle name="Comma 400" xfId="343"/>
    <cellStyle name="Comma 401" xfId="344"/>
    <cellStyle name="Comma 402" xfId="345"/>
    <cellStyle name="Comma 403" xfId="346"/>
    <cellStyle name="Comma 404" xfId="347"/>
    <cellStyle name="Comma 405" xfId="348"/>
    <cellStyle name="Comma 406" xfId="349"/>
    <cellStyle name="Comma 407" xfId="350"/>
    <cellStyle name="Comma 408" xfId="351"/>
    <cellStyle name="Comma 409" xfId="352"/>
    <cellStyle name="Comma 41" xfId="353"/>
    <cellStyle name="Comma 410" xfId="354"/>
    <cellStyle name="Comma 411" xfId="355"/>
    <cellStyle name="Comma 412" xfId="356"/>
    <cellStyle name="Comma 413" xfId="357"/>
    <cellStyle name="Comma 414" xfId="358"/>
    <cellStyle name="Comma 415" xfId="359"/>
    <cellStyle name="Comma 416" xfId="360"/>
    <cellStyle name="Comma 417" xfId="361"/>
    <cellStyle name="Comma 418" xfId="362"/>
    <cellStyle name="Comma 419" xfId="363"/>
    <cellStyle name="Comma 42" xfId="364"/>
    <cellStyle name="Comma 420" xfId="365"/>
    <cellStyle name="Comma 421" xfId="366"/>
    <cellStyle name="Comma 422" xfId="367"/>
    <cellStyle name="Comma 423" xfId="368"/>
    <cellStyle name="Comma 424" xfId="369"/>
    <cellStyle name="Comma 425" xfId="370"/>
    <cellStyle name="Comma 426" xfId="371"/>
    <cellStyle name="Comma 427" xfId="372"/>
    <cellStyle name="Comma 428" xfId="373"/>
    <cellStyle name="Comma 429" xfId="374"/>
    <cellStyle name="Comma 43" xfId="375"/>
    <cellStyle name="Comma 430" xfId="376"/>
    <cellStyle name="Comma 431" xfId="377"/>
    <cellStyle name="Comma 432" xfId="378"/>
    <cellStyle name="Comma 433" xfId="379"/>
    <cellStyle name="Comma 434" xfId="380"/>
    <cellStyle name="Comma 435" xfId="381"/>
    <cellStyle name="Comma 436" xfId="382"/>
    <cellStyle name="Comma 437" xfId="383"/>
    <cellStyle name="Comma 438" xfId="384"/>
    <cellStyle name="Comma 439" xfId="385"/>
    <cellStyle name="Comma 44" xfId="386"/>
    <cellStyle name="Comma 440" xfId="387"/>
    <cellStyle name="Comma 441" xfId="388"/>
    <cellStyle name="Comma 442" xfId="389"/>
    <cellStyle name="Comma 443" xfId="390"/>
    <cellStyle name="Comma 444" xfId="391"/>
    <cellStyle name="Comma 445" xfId="392"/>
    <cellStyle name="Comma 446" xfId="393"/>
    <cellStyle name="Comma 447" xfId="394"/>
    <cellStyle name="Comma 448" xfId="395"/>
    <cellStyle name="Comma 449" xfId="396"/>
    <cellStyle name="Comma 45" xfId="397"/>
    <cellStyle name="Comma 450" xfId="398"/>
    <cellStyle name="Comma 451" xfId="399"/>
    <cellStyle name="Comma 452" xfId="400"/>
    <cellStyle name="Comma 453" xfId="401"/>
    <cellStyle name="Comma 454" xfId="402"/>
    <cellStyle name="Comma 455" xfId="403"/>
    <cellStyle name="Comma 456" xfId="404"/>
    <cellStyle name="Comma 457" xfId="405"/>
    <cellStyle name="Comma 458" xfId="406"/>
    <cellStyle name="Comma 459" xfId="407"/>
    <cellStyle name="Comma 46" xfId="408"/>
    <cellStyle name="Comma 460" xfId="409"/>
    <cellStyle name="Comma 461" xfId="410"/>
    <cellStyle name="Comma 462" xfId="411"/>
    <cellStyle name="Comma 463" xfId="412"/>
    <cellStyle name="Comma 464" xfId="413"/>
    <cellStyle name="Comma 465" xfId="414"/>
    <cellStyle name="Comma 466" xfId="415"/>
    <cellStyle name="Comma 467" xfId="416"/>
    <cellStyle name="Comma 468" xfId="417"/>
    <cellStyle name="Comma 469" xfId="418"/>
    <cellStyle name="Comma 47" xfId="419"/>
    <cellStyle name="Comma 470" xfId="420"/>
    <cellStyle name="Comma 471" xfId="421"/>
    <cellStyle name="Comma 472" xfId="422"/>
    <cellStyle name="Comma 473" xfId="423"/>
    <cellStyle name="Comma 474" xfId="424"/>
    <cellStyle name="Comma 475" xfId="425"/>
    <cellStyle name="Comma 476" xfId="426"/>
    <cellStyle name="Comma 477" xfId="427"/>
    <cellStyle name="Comma 478" xfId="428"/>
    <cellStyle name="Comma 479" xfId="429"/>
    <cellStyle name="Comma 48" xfId="430"/>
    <cellStyle name="Comma 480" xfId="431"/>
    <cellStyle name="Comma 481" xfId="432"/>
    <cellStyle name="Comma 482" xfId="433"/>
    <cellStyle name="Comma 483" xfId="434"/>
    <cellStyle name="Comma 484" xfId="435"/>
    <cellStyle name="Comma 485" xfId="436"/>
    <cellStyle name="Comma 486" xfId="437"/>
    <cellStyle name="Comma 487" xfId="438"/>
    <cellStyle name="Comma 488" xfId="439"/>
    <cellStyle name="Comma 489" xfId="440"/>
    <cellStyle name="Comma 49" xfId="441"/>
    <cellStyle name="Comma 490" xfId="442"/>
    <cellStyle name="Comma 491" xfId="443"/>
    <cellStyle name="Comma 492" xfId="444"/>
    <cellStyle name="Comma 493" xfId="445"/>
    <cellStyle name="Comma 494" xfId="446"/>
    <cellStyle name="Comma 495" xfId="447"/>
    <cellStyle name="Comma 496" xfId="448"/>
    <cellStyle name="Comma 497" xfId="449"/>
    <cellStyle name="Comma 498" xfId="450"/>
    <cellStyle name="Comma 499" xfId="451"/>
    <cellStyle name="Comma 5" xfId="452"/>
    <cellStyle name="Comma 50" xfId="453"/>
    <cellStyle name="Comma 500" xfId="454"/>
    <cellStyle name="Comma 501" xfId="455"/>
    <cellStyle name="Comma 502" xfId="456"/>
    <cellStyle name="Comma 503" xfId="457"/>
    <cellStyle name="Comma 504" xfId="458"/>
    <cellStyle name="Comma 505" xfId="459"/>
    <cellStyle name="Comma 506" xfId="460"/>
    <cellStyle name="Comma 507" xfId="461"/>
    <cellStyle name="Comma 508" xfId="462"/>
    <cellStyle name="Comma 509" xfId="463"/>
    <cellStyle name="Comma 51" xfId="464"/>
    <cellStyle name="Comma 510" xfId="465"/>
    <cellStyle name="Comma 511" xfId="466"/>
    <cellStyle name="Comma 512" xfId="467"/>
    <cellStyle name="Comma 513" xfId="468"/>
    <cellStyle name="Comma 514" xfId="469"/>
    <cellStyle name="Comma 515" xfId="470"/>
    <cellStyle name="Comma 516" xfId="471"/>
    <cellStyle name="Comma 517" xfId="472"/>
    <cellStyle name="Comma 518" xfId="473"/>
    <cellStyle name="Comma 519" xfId="474"/>
    <cellStyle name="Comma 52" xfId="475"/>
    <cellStyle name="Comma 520" xfId="476"/>
    <cellStyle name="Comma 521" xfId="477"/>
    <cellStyle name="Comma 522" xfId="478"/>
    <cellStyle name="Comma 523" xfId="479"/>
    <cellStyle name="Comma 524" xfId="480"/>
    <cellStyle name="Comma 525" xfId="481"/>
    <cellStyle name="Comma 526" xfId="482"/>
    <cellStyle name="Comma 527" xfId="483"/>
    <cellStyle name="Comma 528" xfId="484"/>
    <cellStyle name="Comma 529" xfId="485"/>
    <cellStyle name="Comma 53" xfId="486"/>
    <cellStyle name="Comma 530" xfId="487"/>
    <cellStyle name="Comma 531" xfId="488"/>
    <cellStyle name="Comma 532" xfId="489"/>
    <cellStyle name="Comma 533" xfId="490"/>
    <cellStyle name="Comma 534" xfId="491"/>
    <cellStyle name="Comma 535" xfId="492"/>
    <cellStyle name="Comma 536" xfId="493"/>
    <cellStyle name="Comma 537" xfId="494"/>
    <cellStyle name="Comma 538" xfId="495"/>
    <cellStyle name="Comma 539" xfId="496"/>
    <cellStyle name="Comma 54" xfId="497"/>
    <cellStyle name="Comma 540" xfId="498"/>
    <cellStyle name="Comma 541" xfId="499"/>
    <cellStyle name="Comma 542" xfId="500"/>
    <cellStyle name="Comma 543" xfId="501"/>
    <cellStyle name="Comma 544" xfId="502"/>
    <cellStyle name="Comma 55" xfId="503"/>
    <cellStyle name="Comma 56" xfId="504"/>
    <cellStyle name="Comma 57" xfId="505"/>
    <cellStyle name="Comma 58" xfId="506"/>
    <cellStyle name="Comma 59" xfId="507"/>
    <cellStyle name="Comma 6" xfId="508"/>
    <cellStyle name="Comma 60" xfId="509"/>
    <cellStyle name="Comma 61" xfId="510"/>
    <cellStyle name="Comma 62" xfId="511"/>
    <cellStyle name="Comma 63" xfId="512"/>
    <cellStyle name="Comma 64" xfId="513"/>
    <cellStyle name="Comma 65" xfId="514"/>
    <cellStyle name="Comma 66" xfId="515"/>
    <cellStyle name="Comma 67" xfId="516"/>
    <cellStyle name="Comma 68" xfId="517"/>
    <cellStyle name="Comma 69" xfId="518"/>
    <cellStyle name="Comma 7" xfId="519"/>
    <cellStyle name="Comma 70" xfId="520"/>
    <cellStyle name="Comma 71" xfId="521"/>
    <cellStyle name="Comma 72" xfId="522"/>
    <cellStyle name="Comma 73" xfId="523"/>
    <cellStyle name="Comma 74" xfId="524"/>
    <cellStyle name="Comma 75" xfId="525"/>
    <cellStyle name="Comma 76" xfId="526"/>
    <cellStyle name="Comma 77" xfId="527"/>
    <cellStyle name="Comma 78" xfId="528"/>
    <cellStyle name="Comma 79" xfId="529"/>
    <cellStyle name="Comma 8" xfId="530"/>
    <cellStyle name="Comma 80" xfId="531"/>
    <cellStyle name="Comma 81" xfId="532"/>
    <cellStyle name="Comma 82" xfId="533"/>
    <cellStyle name="Comma 83" xfId="534"/>
    <cellStyle name="Comma 84" xfId="535"/>
    <cellStyle name="Comma 85" xfId="536"/>
    <cellStyle name="Comma 86" xfId="537"/>
    <cellStyle name="Comma 87" xfId="538"/>
    <cellStyle name="Comma 88" xfId="539"/>
    <cellStyle name="Comma 89" xfId="540"/>
    <cellStyle name="Comma 9" xfId="541"/>
    <cellStyle name="Comma 90" xfId="542"/>
    <cellStyle name="Comma 91" xfId="543"/>
    <cellStyle name="Comma 92" xfId="544"/>
    <cellStyle name="Comma 93" xfId="545"/>
    <cellStyle name="Comma 94" xfId="546"/>
    <cellStyle name="Comma 95" xfId="547"/>
    <cellStyle name="Comma 96" xfId="548"/>
    <cellStyle name="Comma 97" xfId="549"/>
    <cellStyle name="Comma 98" xfId="550"/>
    <cellStyle name="Comma 99" xfId="551"/>
    <cellStyle name="Currency [0] 2" xfId="552"/>
    <cellStyle name="Hyperlink" xfId="5" builtinId="8"/>
    <cellStyle name="Hyperlink 2" xfId="553"/>
    <cellStyle name="Normal" xfId="0" builtinId="0"/>
    <cellStyle name="Normal 2" xfId="2"/>
    <cellStyle name="Normal 2 2" xfId="554"/>
    <cellStyle name="Normal 3" xfId="3"/>
    <cellStyle name="Normal 3 2" xfId="555"/>
    <cellStyle name="Normal 4" xfId="7"/>
    <cellStyle name="Normal_RevGun.IVa" xfId="4"/>
  </cellStyles>
  <dxfs count="0"/>
  <tableStyles count="0" defaultTableStyle="TableStyleMedium9" defaultPivotStyle="PivotStyleLight16"/>
  <colors>
    <mruColors>
      <color rgb="FFFFFFCC"/>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361950</xdr:colOff>
          <xdr:row>0</xdr:row>
          <xdr:rowOff>47625</xdr:rowOff>
        </xdr:from>
        <xdr:to>
          <xdr:col>7</xdr:col>
          <xdr:colOff>285750</xdr:colOff>
          <xdr:row>3</xdr:row>
          <xdr:rowOff>133350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0NQLYThdLV0emyqh2CeaCC_jSxc5yfVP/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dYlRnEqRxfoYl1ONlU0Bv2x7W_v-dEhG/view?usp=sharing" TargetMode="External"/><Relationship Id="rId1" Type="http://schemas.openxmlformats.org/officeDocument/2006/relationships/hyperlink" Target="https://drive.google.com/file/d/1dG3Bqlk-IZrqFy8yoFHiv6dA6hIDpqEH/view?usp=sharing" TargetMode="External"/><Relationship Id="rId6" Type="http://schemas.openxmlformats.org/officeDocument/2006/relationships/hyperlink" Target="https://drive.google.com/file/d/1dYlRnEqRxfoYl1ONlU0Bv2x7W_v-dEhG/view?usp=sharing" TargetMode="External"/><Relationship Id="rId5" Type="http://schemas.openxmlformats.org/officeDocument/2006/relationships/hyperlink" Target="https://drive.google.com/file/d/1HaB_8KYiO53poRLgjE7UOnfzp2w-3L2v/view?usp=sharing" TargetMode="External"/><Relationship Id="rId4" Type="http://schemas.openxmlformats.org/officeDocument/2006/relationships/hyperlink" Target="https://drive.google.com/file/d/1ae5Hen3dSfA0OrEwhvn2CKEA-UU9Y6_g/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file/d/1_-zCUdC4PbJJHGdPs9pxBlwgY1LdkRTr/view?usp=sharing" TargetMode="External"/><Relationship Id="rId13" Type="http://schemas.openxmlformats.org/officeDocument/2006/relationships/hyperlink" Target="https://drive.google.com/file/d/1UYKzvLOm8JxJEokml_eY1SVqgfQhRpOM/view?usp=sharing" TargetMode="External"/><Relationship Id="rId18" Type="http://schemas.openxmlformats.org/officeDocument/2006/relationships/hyperlink" Target="https://drive.google.com/file/d/1m_Nt17cnb62iptEayMAP1i8jDA3MNNIX/view?usp=sharing" TargetMode="External"/><Relationship Id="rId26" Type="http://schemas.openxmlformats.org/officeDocument/2006/relationships/hyperlink" Target="https://drive.google.com/file/d/1v8LYj0HZ43FaNMAPzPUqoHa-o5fgF_uC/view?usp=sharing" TargetMode="External"/><Relationship Id="rId39" Type="http://schemas.openxmlformats.org/officeDocument/2006/relationships/hyperlink" Target="https://drive.google.com/file/d/1liTKAIf8G1fwp3JiGAYw-wXRRdkeo2zS/view?usp=sharing" TargetMode="External"/><Relationship Id="rId3" Type="http://schemas.openxmlformats.org/officeDocument/2006/relationships/hyperlink" Target="https://drive.google.com/file/d/1h85ILLKRfmpnXgjPq6IJY69ccwqqlTxB/view?usp=sharing" TargetMode="External"/><Relationship Id="rId21" Type="http://schemas.openxmlformats.org/officeDocument/2006/relationships/hyperlink" Target="https://drive.google.com/file/d/1e9lFq_9vYKqV_B0sMfnR-xFPbXHr4BjG/view?usp=sharing" TargetMode="External"/><Relationship Id="rId34" Type="http://schemas.openxmlformats.org/officeDocument/2006/relationships/hyperlink" Target="https://drive.google.com/file/d/13AfC8GhB9RalbBurX5O9pqpQ2aKzRDO-/view?usp=sharing" TargetMode="External"/><Relationship Id="rId42" Type="http://schemas.openxmlformats.org/officeDocument/2006/relationships/hyperlink" Target="https://drive.google.com/file/d/10fYlsLTrxtUh76gQQpb9nV74X0jhxmdx/view?usp=sharing" TargetMode="External"/><Relationship Id="rId7" Type="http://schemas.openxmlformats.org/officeDocument/2006/relationships/hyperlink" Target="https://drive.google.com/file/d/1T3PXcJ_nOHWGHWj44MW0aLm4JWQ7WhXj/view?usp=sharing" TargetMode="External"/><Relationship Id="rId12" Type="http://schemas.openxmlformats.org/officeDocument/2006/relationships/hyperlink" Target="https://drive.google.com/file/d/1KkLmjXC8jbXjQa3EKqUPZ0kvQ2eYBnAW/view?usp=sharing" TargetMode="External"/><Relationship Id="rId17" Type="http://schemas.openxmlformats.org/officeDocument/2006/relationships/hyperlink" Target="https://drive.google.com/file/d/1pXLJIiKeNIWXrBdaCiahnBli-VgDGi5y/view?usp=sharing" TargetMode="External"/><Relationship Id="rId25" Type="http://schemas.openxmlformats.org/officeDocument/2006/relationships/hyperlink" Target="https://drive.google.com/file/d/105sPfxY0de9RJK5hmjYJNVKiscNfk7-w/view?usp=sharing" TargetMode="External"/><Relationship Id="rId33" Type="http://schemas.openxmlformats.org/officeDocument/2006/relationships/hyperlink" Target="https://drive.google.com/file/d/1CspRmjqPWo_R4zYSLu86eZZdCq7Gw4dR/view?usp=sharing" TargetMode="External"/><Relationship Id="rId38" Type="http://schemas.openxmlformats.org/officeDocument/2006/relationships/hyperlink" Target="https://drive.google.com/file/d/1Pcm-Us1viqE01oBW1F2Yc2wWv_54uThY/view?usp=sharing" TargetMode="External"/><Relationship Id="rId46" Type="http://schemas.openxmlformats.org/officeDocument/2006/relationships/printerSettings" Target="../printerSettings/printerSettings4.bin"/><Relationship Id="rId2" Type="http://schemas.openxmlformats.org/officeDocument/2006/relationships/hyperlink" Target="https://drive.google.com/file/d/1KVJblgY_FqN70oghdPh3OlFxtjCgZbli/view?usp=sharing" TargetMode="External"/><Relationship Id="rId16" Type="http://schemas.openxmlformats.org/officeDocument/2006/relationships/hyperlink" Target="https://drive.google.com/file/d/1tKaYuJfLSNzy2p4SghfxIam55udJ7I1R/view?usp=sharing" TargetMode="External"/><Relationship Id="rId20" Type="http://schemas.openxmlformats.org/officeDocument/2006/relationships/hyperlink" Target="https://drive.google.com/file/d/1JEgR5DuWtIP1jkOcuN7GNe0McBBMGBF-/view?usp=sharing" TargetMode="External"/><Relationship Id="rId29" Type="http://schemas.openxmlformats.org/officeDocument/2006/relationships/hyperlink" Target="https://drive.google.com/file/d/1sJIEKYYHOseOBwHJDnCDAsJN6ZaaHucX/view?usp=sharing" TargetMode="External"/><Relationship Id="rId41" Type="http://schemas.openxmlformats.org/officeDocument/2006/relationships/hyperlink" Target="https://drive.google.com/file/d/1Kb6HSzSPxACsAS8sKmQuHehpxX-NIBrn/view?usp=sharing" TargetMode="External"/><Relationship Id="rId1" Type="http://schemas.openxmlformats.org/officeDocument/2006/relationships/hyperlink" Target="https://drive.google.com/file/d/1-RZnXa7aIjqDSLBlakPPVC1O41unsEtV/view?usp=sharing" TargetMode="External"/><Relationship Id="rId6" Type="http://schemas.openxmlformats.org/officeDocument/2006/relationships/hyperlink" Target="https://drive.google.com/file/d/1FTXpcrJOkSRdwvsUfsn58OufIesvlyOH/view?usp=sharing" TargetMode="External"/><Relationship Id="rId11" Type="http://schemas.openxmlformats.org/officeDocument/2006/relationships/hyperlink" Target="https://drive.google.com/file/d/1w8DmbHjIYQzvnwlsrjicsC11VbZa2lKd/view?usp=sharing" TargetMode="External"/><Relationship Id="rId24" Type="http://schemas.openxmlformats.org/officeDocument/2006/relationships/hyperlink" Target="https://drive.google.com/file/d/1hGzUHsMEfWt0ezfd7SXYCWSfdH7iNVhI/view?usp=sharing" TargetMode="External"/><Relationship Id="rId32" Type="http://schemas.openxmlformats.org/officeDocument/2006/relationships/hyperlink" Target="https://drive.google.com/file/d/1zvxm3jZT0DHmistvt85MPmTIRWOBlIXo/view?usp=sharing" TargetMode="External"/><Relationship Id="rId37" Type="http://schemas.openxmlformats.org/officeDocument/2006/relationships/hyperlink" Target="https://drive.google.com/file/d/1NR5wEDb9lUo8MyxlvZW55QZsdIxQirf5/view?usp=sharing" TargetMode="External"/><Relationship Id="rId40" Type="http://schemas.openxmlformats.org/officeDocument/2006/relationships/hyperlink" Target="https://drive.google.com/file/d/1Rq4ttrjXULSvbIPMJoGjiWVG32riP5q_/view?usp=sharing" TargetMode="External"/><Relationship Id="rId45" Type="http://schemas.openxmlformats.org/officeDocument/2006/relationships/hyperlink" Target="https://drive.google.com/file/d/1R7WxVKjMzDtX1C4IG393R9yViV-VUSIi/view?usp=sharing" TargetMode="External"/><Relationship Id="rId5" Type="http://schemas.openxmlformats.org/officeDocument/2006/relationships/hyperlink" Target="https://drive.google.com/file/d/1LxRzR-kxmhiVr6D8d23ki6GYXSjAafjB/view?usp=sharing" TargetMode="External"/><Relationship Id="rId15" Type="http://schemas.openxmlformats.org/officeDocument/2006/relationships/hyperlink" Target="https://drive.google.com/file/d/10CPBUn2vpQok00X7erxA2OSJ6XNg_x3V/view?usp=sharing" TargetMode="External"/><Relationship Id="rId23" Type="http://schemas.openxmlformats.org/officeDocument/2006/relationships/hyperlink" Target="https://drive.google.com/file/d/1H9RPkMumMHYNCGt9q0ql1sRjpLI3oXCT/view?usp=sharing" TargetMode="External"/><Relationship Id="rId28" Type="http://schemas.openxmlformats.org/officeDocument/2006/relationships/hyperlink" Target="https://drive.google.com/file/d/1G-mSwE8qM_jsG5nAjjLsAeOCY39ZpHQD/view?usp=sharing" TargetMode="External"/><Relationship Id="rId36" Type="http://schemas.openxmlformats.org/officeDocument/2006/relationships/hyperlink" Target="https://drive.google.com/file/d/1jSc3i0DGhGkiavyzgAV8bri1aUBrCmQ-/view?usp=sharing" TargetMode="External"/><Relationship Id="rId10" Type="http://schemas.openxmlformats.org/officeDocument/2006/relationships/hyperlink" Target="https://drive.google.com/file/d/1DpcH7BgDL3_CsIDT1geRBRlAFzF_yB4K/view?usp=sharing" TargetMode="External"/><Relationship Id="rId19" Type="http://schemas.openxmlformats.org/officeDocument/2006/relationships/hyperlink" Target="https://drive.google.com/file/d/14y-NsxyEyJuGOe8Mb9eVQujzq0_ZuHfa/view?usp=sharing" TargetMode="External"/><Relationship Id="rId31" Type="http://schemas.openxmlformats.org/officeDocument/2006/relationships/hyperlink" Target="https://drive.google.com/file/d/1Jrge2HJpwW4GN9b4j7YNZgF_udwkjAkc/view?usp=sharing" TargetMode="External"/><Relationship Id="rId44" Type="http://schemas.openxmlformats.org/officeDocument/2006/relationships/hyperlink" Target="https://drive.google.com/file/d/1CGmUwY6CSvs2DiN414Lg-hhbMtJcFyf9/view?usp=sharing" TargetMode="External"/><Relationship Id="rId4" Type="http://schemas.openxmlformats.org/officeDocument/2006/relationships/hyperlink" Target="https://drive.google.com/file/d/1Kv_i7RiDYN3qyHYVlBzwRUHojn6MAJuH/view?usp=sharing" TargetMode="External"/><Relationship Id="rId9" Type="http://schemas.openxmlformats.org/officeDocument/2006/relationships/hyperlink" Target="https://drive.google.com/file/d/1aoWZRH5RKtlVbr3y5VnxtI1745t5ar7_/view?usp=sharing" TargetMode="External"/><Relationship Id="rId14" Type="http://schemas.openxmlformats.org/officeDocument/2006/relationships/hyperlink" Target="https://drive.google.com/file/d/1TRiU6XvPtjBkFmo5Jtx8sIap-AtZF0T2/view?usp=sharing" TargetMode="External"/><Relationship Id="rId22" Type="http://schemas.openxmlformats.org/officeDocument/2006/relationships/hyperlink" Target="https://drive.google.com/file/d/14FJru7jJ452btInJ0dTs0wgSaS71CARd/view?usp=sharing" TargetMode="External"/><Relationship Id="rId27" Type="http://schemas.openxmlformats.org/officeDocument/2006/relationships/hyperlink" Target="https://drive.google.com/file/d/1Ctm6HJSFzCBDsmnSldmux5pg5F9QeeJ2/view?usp=sharing" TargetMode="External"/><Relationship Id="rId30" Type="http://schemas.openxmlformats.org/officeDocument/2006/relationships/hyperlink" Target="https://drive.google.com/file/d/1QbKTGHmf4GEQi-auW7Jx7oZiE_WU7RGT/view?usp=sharing" TargetMode="External"/><Relationship Id="rId35" Type="http://schemas.openxmlformats.org/officeDocument/2006/relationships/hyperlink" Target="https://drive.google.com/file/d/1KlUM6hx6u3RU464K0SKRAxGaLcWx_kiM/view?usp=sharing" TargetMode="External"/><Relationship Id="rId43" Type="http://schemas.openxmlformats.org/officeDocument/2006/relationships/hyperlink" Target="https://drive.google.com/file/d/1TITmjJiGlB3CRLIeiye2aGnscaa-DalE/view?usp=shari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oi.org/10.24252/bio.v8i2.12642" TargetMode="External"/><Relationship Id="rId13" Type="http://schemas.openxmlformats.org/officeDocument/2006/relationships/hyperlink" Target="https://e-journal.unizar.ac.id/index.php/mathscience/article/view/253" TargetMode="External"/><Relationship Id="rId18" Type="http://schemas.openxmlformats.org/officeDocument/2006/relationships/hyperlink" Target="http://repo.unand.ac.id/id/eprint/43990" TargetMode="External"/><Relationship Id="rId3" Type="http://schemas.openxmlformats.org/officeDocument/2006/relationships/hyperlink" Target="https://www.scimagojr.com/journalsearch.php?q=11600154147&amp;tip=sid&amp;clean=0" TargetMode="External"/><Relationship Id="rId21" Type="http://schemas.openxmlformats.org/officeDocument/2006/relationships/hyperlink" Target="https://drive.google.com/file/d/1Ej-I6-jp9QVW5qR3s6kn9zP7oQiVlVWL/view?usp=sharing" TargetMode="External"/><Relationship Id="rId7" Type="http://schemas.openxmlformats.org/officeDocument/2006/relationships/hyperlink" Target="https://www.orientalbirdclub.org/birdingasia-32" TargetMode="External"/><Relationship Id="rId12" Type="http://schemas.openxmlformats.org/officeDocument/2006/relationships/hyperlink" Target="https://e-journal.unizar.ac.id/index.php/mathscience/article/view/253/204" TargetMode="External"/><Relationship Id="rId17" Type="http://schemas.openxmlformats.org/officeDocument/2006/relationships/hyperlink" Target="http://repo.unand.ac.id/id/eprint/43989" TargetMode="External"/><Relationship Id="rId2" Type="http://schemas.openxmlformats.org/officeDocument/2006/relationships/hyperlink" Target="https://iucnosgbull.org/Volume38/Andeska_et_al_2021.pdf" TargetMode="External"/><Relationship Id="rId16" Type="http://schemas.openxmlformats.org/officeDocument/2006/relationships/hyperlink" Target="https://drive.google.com/file/d/1HPQi7b6tA7RFKBnLG7jJ_UwSwMmAdui8/view?usp=sharing" TargetMode="External"/><Relationship Id="rId20" Type="http://schemas.openxmlformats.org/officeDocument/2006/relationships/hyperlink" Target="https://drive.google.com/file/d/1rAzzBk5zLYk3rVirQycsoXbY9m_SmW89/view?usp=sharing" TargetMode="External"/><Relationship Id="rId1" Type="http://schemas.openxmlformats.org/officeDocument/2006/relationships/hyperlink" Target="https://iucnosgbull.org/Volume38/Andraska_et_al_2021.html" TargetMode="External"/><Relationship Id="rId6" Type="http://schemas.openxmlformats.org/officeDocument/2006/relationships/hyperlink" Target="https://www.scimagojr.com/journalsearch.php?q=21100246529&amp;tip=sid&amp;clean=0" TargetMode="External"/><Relationship Id="rId11" Type="http://schemas.openxmlformats.org/officeDocument/2006/relationships/hyperlink" Target="https://sinta.ristekbrin.go.id/journals/detail?id=3612" TargetMode="External"/><Relationship Id="rId24" Type="http://schemas.openxmlformats.org/officeDocument/2006/relationships/printerSettings" Target="../printerSettings/printerSettings5.bin"/><Relationship Id="rId5" Type="http://schemas.openxmlformats.org/officeDocument/2006/relationships/hyperlink" Target="https://bioone.org/journals/mammal-study/volume-45/issue-2/ms2019-0031/Spatiotemporal-Patterns-of-Latrine-Site-Use-by-Small-Clawed-Otters/10.3106/ms2019-0031.short" TargetMode="External"/><Relationship Id="rId15" Type="http://schemas.openxmlformats.org/officeDocument/2006/relationships/hyperlink" Target="https://drive.google.com/file/d/1uwWJ3ldU0RCpMqqgbAgqi1qmM1QhYwIM/view?usp=sharing" TargetMode="External"/><Relationship Id="rId23" Type="http://schemas.openxmlformats.org/officeDocument/2006/relationships/hyperlink" Target="https://drive.google.com/file/d/1wdnBy4Z9eJSYRkww6s4rmKBhy0QjwT5S/view?usp=sharing" TargetMode="External"/><Relationship Id="rId10" Type="http://schemas.openxmlformats.org/officeDocument/2006/relationships/hyperlink" Target="http://journal.uin-alauddin.ac.id/index.php/biogenesis/article/view/12642/pdf" TargetMode="External"/><Relationship Id="rId19" Type="http://schemas.openxmlformats.org/officeDocument/2006/relationships/hyperlink" Target="https://drive.google.com/file/d/12qGPCrZGHqNRl6XnUaOXzu-Q3LGfVLZg/view?usp=sharing" TargetMode="External"/><Relationship Id="rId4" Type="http://schemas.openxmlformats.org/officeDocument/2006/relationships/hyperlink" Target="https://doi.org/10.3106/ms2019-0031" TargetMode="External"/><Relationship Id="rId9" Type="http://schemas.openxmlformats.org/officeDocument/2006/relationships/hyperlink" Target="http://journal.uin-alauddin.ac.id/index.php/biogenesis/article/view/12642" TargetMode="External"/><Relationship Id="rId14" Type="http://schemas.openxmlformats.org/officeDocument/2006/relationships/hyperlink" Target="https://drive.google.com/file/d/1Sn5IevxPt0Kv4wXl3CJ2j2oLQ9dR6ynM/view?usp=sharing" TargetMode="External"/><Relationship Id="rId22" Type="http://schemas.openxmlformats.org/officeDocument/2006/relationships/hyperlink" Target="https://drive.google.com/file/d/1gnowFWV68pAMUFnM5I5L09wkOQHVQTOQ/view?usp=sharin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gy3lHAsNv7RXjIfHCfOdLSJYSm_0bO8c/view?usp=sharing" TargetMode="External"/><Relationship Id="rId3" Type="http://schemas.openxmlformats.org/officeDocument/2006/relationships/hyperlink" Target="https://drive.google.com/file/d/1QaQvpK02uhVKHBFTqVQb7g37ppHTGkz6/view?usp=sharing" TargetMode="External"/><Relationship Id="rId7" Type="http://schemas.openxmlformats.org/officeDocument/2006/relationships/hyperlink" Target="https://drive.google.com/file/d/1ZN9n_BmvAP3M2I7zR4pqLYzOAgHsSbhu/view?usp=sharing" TargetMode="External"/><Relationship Id="rId2" Type="http://schemas.openxmlformats.org/officeDocument/2006/relationships/hyperlink" Target="https://drive.google.com/file/d/1xBNupcaBo5-850cyh1J7u-ulIHPMlmp_/view?usp=sharing" TargetMode="External"/><Relationship Id="rId1" Type="http://schemas.openxmlformats.org/officeDocument/2006/relationships/hyperlink" Target="https://drive.google.com/file/d/11iiej8glqcgCl7Nj141YLf5InPsImv-x/view?usp=sharing" TargetMode="External"/><Relationship Id="rId6" Type="http://schemas.openxmlformats.org/officeDocument/2006/relationships/hyperlink" Target="https://drive.google.com/file/d/1avWlGd6_ARBVF_0J5qmN_6dbZiaeWD_A/view?usp=sharing" TargetMode="External"/><Relationship Id="rId5" Type="http://schemas.openxmlformats.org/officeDocument/2006/relationships/hyperlink" Target="https://drive.google.com/file/d/1l92o_s_zmHjr3dwwYi-xyhA54DLdaP4F/view?usp=sharing" TargetMode="External"/><Relationship Id="rId4" Type="http://schemas.openxmlformats.org/officeDocument/2006/relationships/hyperlink" Target="https://drive.google.com/file/d/1MtfypLIDTQTkqYLJRrx_AMZ9qZYn-ntv/view?usp=sharing"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file/d/1zj6cBvikfohludWDgmo0UR8w6XKMR3Rb/view?usp=sharing" TargetMode="External"/><Relationship Id="rId3" Type="http://schemas.openxmlformats.org/officeDocument/2006/relationships/hyperlink" Target="https://drive.google.com/file/d/1JF2x6F-B-m2ls9earRsI7yJ3G3Tf0rFU/view?usp=sharing" TargetMode="External"/><Relationship Id="rId7" Type="http://schemas.openxmlformats.org/officeDocument/2006/relationships/hyperlink" Target="https://drive.google.com/file/d/1eQ9tyfGbIzvXoaUpHIQURun14FOTxrd4/view?usp=sharing" TargetMode="External"/><Relationship Id="rId2" Type="http://schemas.openxmlformats.org/officeDocument/2006/relationships/hyperlink" Target="https://drive.google.com/file/d/1MBwyr1soERPzZAJkNFmhlw8fUDmbznea/view?usp=sharing" TargetMode="External"/><Relationship Id="rId1" Type="http://schemas.openxmlformats.org/officeDocument/2006/relationships/hyperlink" Target="https://drive.google.com/file/d/1LbXpoSjkwdE4KExvsi8-Cbha2BaCUZWv/view?usp=sharing" TargetMode="External"/><Relationship Id="rId6" Type="http://schemas.openxmlformats.org/officeDocument/2006/relationships/hyperlink" Target="https://drive.google.com/file/d/1LWGAYd6Vy0KzjqQwCNJEYurieCxtwyCm/view?usp=sharing" TargetMode="External"/><Relationship Id="rId5" Type="http://schemas.openxmlformats.org/officeDocument/2006/relationships/hyperlink" Target="https://drive.google.com/file/d/15JQ5NHxmw_VsLr79v3HsmpphFpCv7O3F/view?usp=sharing" TargetMode="External"/><Relationship Id="rId10" Type="http://schemas.openxmlformats.org/officeDocument/2006/relationships/printerSettings" Target="../printerSettings/printerSettings7.bin"/><Relationship Id="rId4" Type="http://schemas.openxmlformats.org/officeDocument/2006/relationships/hyperlink" Target="https://drive.google.com/file/d/1xl2V08BMehEnFLExANcChS56fGxeIzXB/view?usp=sharing" TargetMode="External"/><Relationship Id="rId9" Type="http://schemas.openxmlformats.org/officeDocument/2006/relationships/hyperlink" Target="https://drive.google.com/file/d/14PamTcofCMXV5UJAbbrWF9bF3-GQUa89/view?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6"/>
  <sheetViews>
    <sheetView view="pageBreakPreview" zoomScale="80" zoomScaleNormal="85" zoomScaleSheetLayoutView="80" workbookViewId="0">
      <selection activeCell="C15" sqref="C15"/>
    </sheetView>
  </sheetViews>
  <sheetFormatPr defaultColWidth="9.140625" defaultRowHeight="15" x14ac:dyDescent="0.25"/>
  <cols>
    <col min="1" max="1" width="7.42578125" style="707" customWidth="1"/>
    <col min="2" max="2" width="65.140625" style="708" customWidth="1"/>
    <col min="3" max="3" width="53.5703125" style="707" customWidth="1"/>
    <col min="4" max="4" width="63.5703125" style="707" customWidth="1"/>
    <col min="5" max="5" width="17.140625" style="709" customWidth="1"/>
    <col min="6" max="6" width="71.85546875" style="710" customWidth="1"/>
    <col min="7" max="16384" width="9.140625" style="711"/>
  </cols>
  <sheetData>
    <row r="1" spans="1:6" ht="8.25" customHeight="1" x14ac:dyDescent="0.25">
      <c r="D1" s="707" t="s">
        <v>243</v>
      </c>
    </row>
    <row r="2" spans="1:6" ht="13.9" x14ac:dyDescent="0.25">
      <c r="A2" s="846" t="s">
        <v>375</v>
      </c>
      <c r="B2" s="846"/>
      <c r="C2" s="846"/>
      <c r="D2" s="712"/>
    </row>
    <row r="3" spans="1:6" ht="13.9" x14ac:dyDescent="0.25">
      <c r="A3" s="846"/>
      <c r="B3" s="846"/>
      <c r="C3" s="846"/>
      <c r="D3" s="712" t="s">
        <v>243</v>
      </c>
    </row>
    <row r="4" spans="1:6" ht="26.25" customHeight="1" x14ac:dyDescent="0.25">
      <c r="A4" s="713" t="s">
        <v>376</v>
      </c>
      <c r="B4" s="712"/>
      <c r="C4" s="712"/>
      <c r="D4" s="712"/>
    </row>
    <row r="5" spans="1:6" ht="33.75" customHeight="1" x14ac:dyDescent="0.25">
      <c r="A5" s="748" t="s">
        <v>218</v>
      </c>
      <c r="B5" s="749" t="s">
        <v>366</v>
      </c>
      <c r="C5" s="748" t="s">
        <v>367</v>
      </c>
      <c r="D5" s="750" t="s">
        <v>377</v>
      </c>
      <c r="E5" s="716"/>
      <c r="F5" s="717"/>
    </row>
    <row r="6" spans="1:6" ht="60" customHeight="1" x14ac:dyDescent="0.25">
      <c r="A6" s="718">
        <v>1</v>
      </c>
      <c r="B6" s="719" t="s">
        <v>378</v>
      </c>
      <c r="C6" s="833" t="s">
        <v>845</v>
      </c>
      <c r="D6" s="720" t="s">
        <v>379</v>
      </c>
      <c r="E6" s="721"/>
      <c r="F6" s="722"/>
    </row>
    <row r="7" spans="1:6" ht="54" customHeight="1" x14ac:dyDescent="0.25">
      <c r="A7" s="718">
        <v>2</v>
      </c>
      <c r="B7" s="719" t="s">
        <v>380</v>
      </c>
      <c r="C7" s="731"/>
      <c r="D7" s="720" t="s">
        <v>381</v>
      </c>
      <c r="E7" s="721"/>
      <c r="F7" s="722"/>
    </row>
    <row r="8" spans="1:6" ht="47.25" customHeight="1" x14ac:dyDescent="0.25">
      <c r="A8" s="718">
        <v>3</v>
      </c>
      <c r="B8" s="719" t="s">
        <v>382</v>
      </c>
      <c r="C8" s="731"/>
      <c r="D8" s="720" t="s">
        <v>381</v>
      </c>
      <c r="E8" s="721"/>
      <c r="F8" s="722"/>
    </row>
    <row r="9" spans="1:6" ht="60" customHeight="1" x14ac:dyDescent="0.25">
      <c r="A9" s="718">
        <v>4</v>
      </c>
      <c r="B9" s="719" t="s">
        <v>383</v>
      </c>
      <c r="C9" s="730"/>
      <c r="D9" s="720" t="s">
        <v>381</v>
      </c>
      <c r="E9" s="721"/>
      <c r="F9" s="722"/>
    </row>
    <row r="10" spans="1:6" ht="45" x14ac:dyDescent="0.25">
      <c r="A10" s="718">
        <v>5</v>
      </c>
      <c r="B10" s="719" t="s">
        <v>384</v>
      </c>
      <c r="C10" s="833" t="s">
        <v>774</v>
      </c>
      <c r="D10" s="720" t="s">
        <v>381</v>
      </c>
      <c r="E10" s="721"/>
      <c r="F10" s="722"/>
    </row>
    <row r="11" spans="1:6" ht="45" x14ac:dyDescent="0.25">
      <c r="A11" s="718">
        <v>6</v>
      </c>
      <c r="B11" s="719" t="s">
        <v>368</v>
      </c>
      <c r="C11" s="833" t="s">
        <v>775</v>
      </c>
      <c r="D11" s="720" t="s">
        <v>381</v>
      </c>
      <c r="E11" s="721"/>
      <c r="F11" s="722"/>
    </row>
    <row r="12" spans="1:6" ht="45" x14ac:dyDescent="0.25">
      <c r="A12" s="718">
        <v>7</v>
      </c>
      <c r="B12" s="719" t="s">
        <v>369</v>
      </c>
      <c r="C12" s="833" t="s">
        <v>855</v>
      </c>
      <c r="D12" s="720" t="s">
        <v>381</v>
      </c>
      <c r="E12" s="721"/>
      <c r="F12" s="722"/>
    </row>
    <row r="13" spans="1:6" ht="42" customHeight="1" x14ac:dyDescent="0.25">
      <c r="A13" s="718">
        <v>8</v>
      </c>
      <c r="B13" s="719" t="s">
        <v>385</v>
      </c>
      <c r="C13" s="833"/>
      <c r="D13" s="720" t="s">
        <v>381</v>
      </c>
      <c r="E13" s="721"/>
      <c r="F13" s="722"/>
    </row>
    <row r="14" spans="1:6" ht="45" x14ac:dyDescent="0.25">
      <c r="A14" s="718">
        <v>9</v>
      </c>
      <c r="B14" s="719" t="s">
        <v>370</v>
      </c>
      <c r="C14" s="833"/>
      <c r="D14" s="720" t="s">
        <v>381</v>
      </c>
      <c r="E14" s="721"/>
      <c r="F14" s="722"/>
    </row>
    <row r="15" spans="1:6" ht="42" customHeight="1" x14ac:dyDescent="0.25">
      <c r="A15" s="718">
        <v>10</v>
      </c>
      <c r="B15" s="719" t="s">
        <v>371</v>
      </c>
      <c r="C15" s="833"/>
      <c r="D15" s="720" t="s">
        <v>381</v>
      </c>
      <c r="E15" s="721"/>
      <c r="F15" s="722"/>
    </row>
    <row r="16" spans="1:6" ht="45" x14ac:dyDescent="0.25">
      <c r="A16" s="718">
        <v>11</v>
      </c>
      <c r="B16" s="719" t="s">
        <v>386</v>
      </c>
      <c r="C16" s="833"/>
      <c r="D16" s="720" t="s">
        <v>381</v>
      </c>
      <c r="E16" s="721"/>
      <c r="F16" s="722"/>
    </row>
    <row r="17" spans="1:6" ht="48" customHeight="1" x14ac:dyDescent="0.25">
      <c r="A17" s="718">
        <v>12</v>
      </c>
      <c r="B17" s="719" t="s">
        <v>372</v>
      </c>
      <c r="C17" s="833"/>
      <c r="D17" s="720" t="s">
        <v>387</v>
      </c>
      <c r="E17" s="721"/>
      <c r="F17" s="722"/>
    </row>
    <row r="18" spans="1:6" s="707" customFormat="1" ht="45" x14ac:dyDescent="0.25">
      <c r="A18" s="718">
        <v>13</v>
      </c>
      <c r="B18" s="719" t="s">
        <v>373</v>
      </c>
      <c r="C18" s="833" t="s">
        <v>846</v>
      </c>
      <c r="D18" s="720" t="s">
        <v>381</v>
      </c>
      <c r="E18" s="721"/>
      <c r="F18" s="722"/>
    </row>
    <row r="19" spans="1:6" ht="48.75" customHeight="1" x14ac:dyDescent="0.25">
      <c r="A19" s="718">
        <v>14</v>
      </c>
      <c r="B19" s="719" t="s">
        <v>388</v>
      </c>
      <c r="C19" s="833" t="s">
        <v>775</v>
      </c>
      <c r="D19" s="720" t="s">
        <v>381</v>
      </c>
      <c r="E19" s="721"/>
      <c r="F19" s="722"/>
    </row>
    <row r="20" spans="1:6" x14ac:dyDescent="0.25">
      <c r="C20" s="723"/>
    </row>
    <row r="21" spans="1:6" ht="21.75" customHeight="1" x14ac:dyDescent="0.25">
      <c r="A21" s="713" t="s">
        <v>389</v>
      </c>
      <c r="B21" s="712"/>
      <c r="C21" s="712"/>
      <c r="D21" s="712"/>
    </row>
    <row r="22" spans="1:6" ht="39.75" customHeight="1" x14ac:dyDescent="0.25">
      <c r="A22" s="748" t="s">
        <v>218</v>
      </c>
      <c r="B22" s="749" t="s">
        <v>366</v>
      </c>
      <c r="C22" s="748" t="s">
        <v>367</v>
      </c>
      <c r="D22" s="748" t="s">
        <v>390</v>
      </c>
      <c r="E22" s="749" t="s">
        <v>391</v>
      </c>
      <c r="F22" s="715" t="s">
        <v>377</v>
      </c>
    </row>
    <row r="23" spans="1:6" ht="45" x14ac:dyDescent="0.25">
      <c r="A23" s="748">
        <v>1</v>
      </c>
      <c r="B23" s="751" t="s">
        <v>392</v>
      </c>
      <c r="C23" s="724"/>
      <c r="D23" s="714"/>
      <c r="E23" s="714"/>
      <c r="F23" s="725" t="s">
        <v>393</v>
      </c>
    </row>
    <row r="24" spans="1:6" ht="75" customHeight="1" x14ac:dyDescent="0.25">
      <c r="A24" s="726" t="s">
        <v>0</v>
      </c>
      <c r="B24" s="719" t="s">
        <v>394</v>
      </c>
      <c r="C24" s="745"/>
      <c r="D24" s="746"/>
      <c r="E24" s="732"/>
      <c r="F24" s="843" t="s">
        <v>395</v>
      </c>
    </row>
    <row r="25" spans="1:6" ht="38.25" customHeight="1" x14ac:dyDescent="0.25">
      <c r="A25" s="726" t="s">
        <v>21</v>
      </c>
      <c r="B25" s="719" t="s">
        <v>396</v>
      </c>
      <c r="C25" s="747"/>
      <c r="D25" s="731"/>
      <c r="E25" s="732"/>
      <c r="F25" s="844"/>
    </row>
    <row r="26" spans="1:6" ht="45" x14ac:dyDescent="0.25">
      <c r="A26" s="726" t="s">
        <v>25</v>
      </c>
      <c r="B26" s="719" t="s">
        <v>397</v>
      </c>
      <c r="C26" s="747"/>
      <c r="D26" s="731"/>
      <c r="E26" s="732"/>
      <c r="F26" s="844"/>
    </row>
    <row r="27" spans="1:6" ht="32.25" customHeight="1" x14ac:dyDescent="0.25">
      <c r="A27" s="726" t="s">
        <v>91</v>
      </c>
      <c r="B27" s="719" t="s">
        <v>398</v>
      </c>
      <c r="C27" s="747"/>
      <c r="D27" s="731"/>
      <c r="E27" s="732"/>
      <c r="F27" s="845"/>
    </row>
    <row r="28" spans="1:6" ht="45" x14ac:dyDescent="0.25">
      <c r="A28" s="748">
        <v>2</v>
      </c>
      <c r="B28" s="751" t="s">
        <v>399</v>
      </c>
      <c r="C28" s="714"/>
      <c r="D28" s="714"/>
      <c r="E28" s="714"/>
      <c r="F28" s="725"/>
    </row>
    <row r="29" spans="1:6" ht="46.5" customHeight="1" x14ac:dyDescent="0.25">
      <c r="A29" s="718"/>
      <c r="B29" s="719" t="s">
        <v>540</v>
      </c>
      <c r="C29" s="727"/>
      <c r="D29" s="728"/>
      <c r="E29" s="729"/>
      <c r="F29" s="725" t="s">
        <v>393</v>
      </c>
    </row>
    <row r="30" spans="1:6" ht="18" customHeight="1" x14ac:dyDescent="0.25">
      <c r="A30" s="718" t="s">
        <v>0</v>
      </c>
      <c r="B30" s="719" t="s">
        <v>400</v>
      </c>
      <c r="C30" s="730"/>
      <c r="D30" s="731"/>
      <c r="E30" s="732"/>
      <c r="F30" s="843" t="s">
        <v>401</v>
      </c>
    </row>
    <row r="31" spans="1:6" ht="18" customHeight="1" x14ac:dyDescent="0.25">
      <c r="A31" s="718" t="s">
        <v>21</v>
      </c>
      <c r="B31" s="719" t="s">
        <v>402</v>
      </c>
      <c r="C31" s="730"/>
      <c r="D31" s="731"/>
      <c r="E31" s="732"/>
      <c r="F31" s="844"/>
    </row>
    <row r="32" spans="1:6" ht="18" customHeight="1" x14ac:dyDescent="0.25">
      <c r="A32" s="718" t="s">
        <v>25</v>
      </c>
      <c r="B32" s="719" t="s">
        <v>403</v>
      </c>
      <c r="C32" s="730"/>
      <c r="D32" s="731"/>
      <c r="E32" s="732"/>
      <c r="F32" s="844"/>
    </row>
    <row r="33" spans="1:6" ht="18" customHeight="1" x14ac:dyDescent="0.25">
      <c r="A33" s="718" t="s">
        <v>91</v>
      </c>
      <c r="B33" s="719" t="s">
        <v>404</v>
      </c>
      <c r="C33" s="730"/>
      <c r="D33" s="731"/>
      <c r="E33" s="732"/>
      <c r="F33" s="844"/>
    </row>
    <row r="34" spans="1:6" ht="18" customHeight="1" x14ac:dyDescent="0.25">
      <c r="A34" s="718" t="s">
        <v>405</v>
      </c>
      <c r="B34" s="719" t="s">
        <v>406</v>
      </c>
      <c r="C34" s="730"/>
      <c r="D34" s="731"/>
      <c r="E34" s="732"/>
      <c r="F34" s="844"/>
    </row>
    <row r="35" spans="1:6" ht="18" customHeight="1" x14ac:dyDescent="0.25">
      <c r="A35" s="718" t="s">
        <v>407</v>
      </c>
      <c r="B35" s="719" t="s">
        <v>408</v>
      </c>
      <c r="C35" s="730"/>
      <c r="D35" s="731"/>
      <c r="E35" s="732"/>
      <c r="F35" s="845"/>
    </row>
    <row r="36" spans="1:6" x14ac:dyDescent="0.25">
      <c r="A36" s="718"/>
      <c r="B36" s="733" t="s">
        <v>331</v>
      </c>
      <c r="C36" s="734"/>
      <c r="D36" s="735"/>
      <c r="E36" s="736"/>
      <c r="F36" s="728"/>
    </row>
    <row r="37" spans="1:6" ht="45" x14ac:dyDescent="0.25">
      <c r="A37" s="748">
        <v>3</v>
      </c>
      <c r="B37" s="751" t="s">
        <v>409</v>
      </c>
      <c r="C37" s="714"/>
      <c r="D37" s="714"/>
      <c r="E37" s="714"/>
      <c r="F37" s="725"/>
    </row>
    <row r="38" spans="1:6" ht="45" x14ac:dyDescent="0.25">
      <c r="A38" s="718"/>
      <c r="B38" s="719" t="s">
        <v>541</v>
      </c>
      <c r="C38" s="727"/>
      <c r="D38" s="728"/>
      <c r="E38" s="729"/>
      <c r="F38" s="725" t="s">
        <v>393</v>
      </c>
    </row>
    <row r="39" spans="1:6" ht="18" customHeight="1" x14ac:dyDescent="0.25">
      <c r="A39" s="718" t="s">
        <v>0</v>
      </c>
      <c r="B39" s="719" t="s">
        <v>400</v>
      </c>
      <c r="C39" s="730"/>
      <c r="D39" s="731"/>
      <c r="E39" s="732"/>
      <c r="F39" s="843" t="s">
        <v>401</v>
      </c>
    </row>
    <row r="40" spans="1:6" ht="18" customHeight="1" x14ac:dyDescent="0.25">
      <c r="A40" s="718" t="s">
        <v>21</v>
      </c>
      <c r="B40" s="719" t="s">
        <v>402</v>
      </c>
      <c r="C40" s="730"/>
      <c r="D40" s="731"/>
      <c r="E40" s="732"/>
      <c r="F40" s="844"/>
    </row>
    <row r="41" spans="1:6" ht="18" customHeight="1" x14ac:dyDescent="0.25">
      <c r="A41" s="718" t="s">
        <v>25</v>
      </c>
      <c r="B41" s="719" t="s">
        <v>403</v>
      </c>
      <c r="C41" s="730"/>
      <c r="D41" s="731"/>
      <c r="E41" s="732"/>
      <c r="F41" s="844"/>
    </row>
    <row r="42" spans="1:6" ht="18" customHeight="1" x14ac:dyDescent="0.25">
      <c r="A42" s="718" t="s">
        <v>91</v>
      </c>
      <c r="B42" s="719" t="s">
        <v>404</v>
      </c>
      <c r="C42" s="730"/>
      <c r="D42" s="731"/>
      <c r="E42" s="732"/>
      <c r="F42" s="844"/>
    </row>
    <row r="43" spans="1:6" ht="18" customHeight="1" x14ac:dyDescent="0.25">
      <c r="A43" s="718" t="s">
        <v>405</v>
      </c>
      <c r="B43" s="719" t="s">
        <v>406</v>
      </c>
      <c r="C43" s="730"/>
      <c r="D43" s="731"/>
      <c r="E43" s="732"/>
      <c r="F43" s="844"/>
    </row>
    <row r="44" spans="1:6" ht="18" customHeight="1" x14ac:dyDescent="0.25">
      <c r="A44" s="718" t="s">
        <v>407</v>
      </c>
      <c r="B44" s="719" t="s">
        <v>408</v>
      </c>
      <c r="C44" s="730"/>
      <c r="D44" s="731"/>
      <c r="E44" s="732"/>
      <c r="F44" s="845"/>
    </row>
    <row r="45" spans="1:6" x14ac:dyDescent="0.25">
      <c r="A45" s="718"/>
      <c r="B45" s="733" t="s">
        <v>331</v>
      </c>
      <c r="C45" s="734"/>
      <c r="D45" s="735"/>
      <c r="E45" s="736"/>
      <c r="F45" s="728"/>
    </row>
    <row r="46" spans="1:6" x14ac:dyDescent="0.25">
      <c r="A46" s="737"/>
      <c r="B46" s="738"/>
      <c r="C46" s="739"/>
      <c r="D46" s="740"/>
      <c r="E46" s="741"/>
      <c r="F46" s="742"/>
    </row>
  </sheetData>
  <mergeCells count="5">
    <mergeCell ref="F30:F35"/>
    <mergeCell ref="F39:F44"/>
    <mergeCell ref="F24:F27"/>
    <mergeCell ref="A2:C2"/>
    <mergeCell ref="A3:C3"/>
  </mergeCells>
  <hyperlinks>
    <hyperlink ref="C10" r:id="rId1"/>
    <hyperlink ref="C11" r:id="rId2"/>
    <hyperlink ref="C6" r:id="rId3"/>
    <hyperlink ref="C18" r:id="rId4"/>
    <hyperlink ref="C12" r:id="rId5"/>
    <hyperlink ref="C19" r:id="rId6"/>
  </hyperlinks>
  <pageMargins left="0.19685039370078741" right="0.19685039370078741" top="0.19685039370078741" bottom="0.19685039370078741" header="0" footer="0"/>
  <pageSetup paperSize="9" scale="70" firstPageNumber="56" orientation="landscape" useFirstPageNumber="1" horizontalDpi="4294967293" verticalDpi="1200" r:id="rId7"/>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0"/>
  <sheetViews>
    <sheetView view="pageBreakPreview" zoomScaleSheetLayoutView="100" workbookViewId="0">
      <selection activeCell="D4" sqref="D4"/>
    </sheetView>
  </sheetViews>
  <sheetFormatPr defaultColWidth="9.140625" defaultRowHeight="15" x14ac:dyDescent="0.25"/>
  <cols>
    <col min="1" max="1" width="8.42578125" style="452" customWidth="1"/>
    <col min="2" max="2" width="3" style="452" customWidth="1"/>
    <col min="3" max="3" width="29.85546875" style="452" customWidth="1"/>
    <col min="4" max="4" width="8.42578125" style="452" customWidth="1"/>
    <col min="5" max="5" width="10.7109375" style="452" customWidth="1"/>
    <col min="6" max="8" width="14.7109375" style="452" customWidth="1"/>
    <col min="9" max="9" width="107.140625" style="452" customWidth="1"/>
    <col min="10" max="12" width="9.140625" style="452"/>
    <col min="13" max="13" width="12.140625" style="452" bestFit="1" customWidth="1"/>
    <col min="14" max="14" width="15" style="452" customWidth="1"/>
    <col min="15" max="16384" width="9.140625" style="452"/>
  </cols>
  <sheetData>
    <row r="1" spans="1:9" ht="13.9" x14ac:dyDescent="0.25">
      <c r="A1" s="853" t="s">
        <v>244</v>
      </c>
      <c r="B1" s="853"/>
      <c r="C1" s="853"/>
      <c r="D1" s="853"/>
      <c r="E1" s="853"/>
      <c r="F1" s="853"/>
      <c r="G1" s="853"/>
      <c r="H1" s="853"/>
    </row>
    <row r="2" spans="1:9" ht="13.9" x14ac:dyDescent="0.25">
      <c r="A2" s="853"/>
      <c r="B2" s="853"/>
      <c r="C2" s="853"/>
      <c r="D2" s="853"/>
      <c r="E2" s="853"/>
      <c r="F2" s="853"/>
      <c r="G2" s="853"/>
      <c r="H2" s="853"/>
    </row>
    <row r="3" spans="1:9" ht="13.9" x14ac:dyDescent="0.25">
      <c r="A3" s="6"/>
      <c r="B3" s="72"/>
      <c r="C3" s="73" t="s">
        <v>264</v>
      </c>
      <c r="D3" s="72" t="s">
        <v>858</v>
      </c>
      <c r="E3" s="72"/>
      <c r="F3" s="72"/>
      <c r="G3" s="72"/>
      <c r="H3" s="72"/>
    </row>
    <row r="4" spans="1:9" ht="14.45" thickBot="1" x14ac:dyDescent="0.3">
      <c r="B4" s="453"/>
      <c r="C4" s="453"/>
      <c r="D4" s="453"/>
      <c r="E4" s="453"/>
      <c r="F4" s="453"/>
      <c r="G4" s="453"/>
      <c r="H4" s="453"/>
    </row>
    <row r="5" spans="1:9" s="1" customFormat="1" ht="17.100000000000001" customHeight="1" x14ac:dyDescent="0.3">
      <c r="A5" s="53" t="s">
        <v>245</v>
      </c>
      <c r="B5" s="854" t="s">
        <v>35</v>
      </c>
      <c r="C5" s="855"/>
      <c r="D5" s="855"/>
      <c r="E5" s="855"/>
      <c r="F5" s="855"/>
      <c r="G5" s="855"/>
      <c r="H5" s="856"/>
      <c r="I5" s="421" t="s">
        <v>377</v>
      </c>
    </row>
    <row r="6" spans="1:9" s="1" customFormat="1" ht="18" customHeight="1" x14ac:dyDescent="0.25">
      <c r="A6" s="454">
        <v>1</v>
      </c>
      <c r="B6" s="847" t="s">
        <v>216</v>
      </c>
      <c r="C6" s="848"/>
      <c r="D6" s="849"/>
      <c r="E6" s="857" t="s">
        <v>562</v>
      </c>
      <c r="F6" s="858"/>
      <c r="G6" s="858"/>
      <c r="H6" s="859"/>
      <c r="I6" s="455" t="s">
        <v>410</v>
      </c>
    </row>
    <row r="7" spans="1:9" s="1" customFormat="1" ht="18" customHeight="1" x14ac:dyDescent="0.25">
      <c r="A7" s="454">
        <v>2</v>
      </c>
      <c r="B7" s="847" t="s">
        <v>411</v>
      </c>
      <c r="C7" s="848"/>
      <c r="D7" s="849"/>
      <c r="E7" s="850" t="s">
        <v>563</v>
      </c>
      <c r="F7" s="851"/>
      <c r="G7" s="851"/>
      <c r="H7" s="852"/>
      <c r="I7" s="455" t="s">
        <v>412</v>
      </c>
    </row>
    <row r="8" spans="1:9" s="1" customFormat="1" ht="18" customHeight="1" x14ac:dyDescent="0.25">
      <c r="A8" s="454">
        <v>3</v>
      </c>
      <c r="B8" s="847" t="s">
        <v>413</v>
      </c>
      <c r="C8" s="848"/>
      <c r="D8" s="849"/>
      <c r="E8" s="860" t="s">
        <v>856</v>
      </c>
      <c r="F8" s="851"/>
      <c r="G8" s="851"/>
      <c r="H8" s="852"/>
      <c r="I8" s="455" t="s">
        <v>414</v>
      </c>
    </row>
    <row r="9" spans="1:9" s="1" customFormat="1" ht="18" customHeight="1" x14ac:dyDescent="0.25">
      <c r="A9" s="454">
        <v>4</v>
      </c>
      <c r="B9" s="847" t="s">
        <v>246</v>
      </c>
      <c r="C9" s="848"/>
      <c r="D9" s="849"/>
      <c r="E9" s="860" t="s">
        <v>564</v>
      </c>
      <c r="F9" s="851"/>
      <c r="G9" s="851"/>
      <c r="H9" s="852"/>
      <c r="I9" s="455" t="s">
        <v>414</v>
      </c>
    </row>
    <row r="10" spans="1:9" s="1" customFormat="1" ht="18" customHeight="1" x14ac:dyDescent="0.25">
      <c r="A10" s="454">
        <v>5</v>
      </c>
      <c r="B10" s="847" t="s">
        <v>247</v>
      </c>
      <c r="C10" s="848"/>
      <c r="D10" s="849"/>
      <c r="E10" s="860" t="s">
        <v>565</v>
      </c>
      <c r="F10" s="851"/>
      <c r="G10" s="851"/>
      <c r="H10" s="852"/>
      <c r="I10" s="455" t="s">
        <v>414</v>
      </c>
    </row>
    <row r="11" spans="1:9" s="1" customFormat="1" ht="18" customHeight="1" x14ac:dyDescent="0.25">
      <c r="A11" s="454">
        <v>6</v>
      </c>
      <c r="B11" s="847" t="s">
        <v>267</v>
      </c>
      <c r="C11" s="848"/>
      <c r="D11" s="849"/>
      <c r="E11" s="860" t="s">
        <v>566</v>
      </c>
      <c r="F11" s="851"/>
      <c r="G11" s="851"/>
      <c r="H11" s="852"/>
      <c r="I11" s="455" t="s">
        <v>414</v>
      </c>
    </row>
    <row r="12" spans="1:9" s="1" customFormat="1" ht="18" customHeight="1" x14ac:dyDescent="0.25">
      <c r="A12" s="454">
        <v>7</v>
      </c>
      <c r="B12" s="847" t="s">
        <v>249</v>
      </c>
      <c r="C12" s="848"/>
      <c r="D12" s="849"/>
      <c r="E12" s="861" t="s">
        <v>571</v>
      </c>
      <c r="F12" s="861"/>
      <c r="G12" s="861"/>
      <c r="H12" s="862"/>
      <c r="I12" s="455" t="s">
        <v>415</v>
      </c>
    </row>
    <row r="13" spans="1:9" s="1" customFormat="1" ht="18" customHeight="1" x14ac:dyDescent="0.25">
      <c r="A13" s="454">
        <v>8</v>
      </c>
      <c r="B13" s="847" t="s">
        <v>248</v>
      </c>
      <c r="C13" s="848"/>
      <c r="D13" s="849"/>
      <c r="E13" s="860" t="s">
        <v>854</v>
      </c>
      <c r="F13" s="851"/>
      <c r="G13" s="851"/>
      <c r="H13" s="852"/>
      <c r="I13" s="455" t="s">
        <v>416</v>
      </c>
    </row>
    <row r="14" spans="1:9" s="1" customFormat="1" ht="18" customHeight="1" x14ac:dyDescent="0.25">
      <c r="A14" s="863">
        <v>9</v>
      </c>
      <c r="B14" s="864" t="s">
        <v>417</v>
      </c>
      <c r="C14" s="865"/>
      <c r="D14" s="422" t="s">
        <v>268</v>
      </c>
      <c r="E14" s="847" t="s">
        <v>567</v>
      </c>
      <c r="F14" s="848"/>
      <c r="G14" s="848"/>
      <c r="H14" s="868"/>
      <c r="I14" s="455" t="s">
        <v>418</v>
      </c>
    </row>
    <row r="15" spans="1:9" s="1" customFormat="1" ht="18" customHeight="1" x14ac:dyDescent="0.25">
      <c r="A15" s="863"/>
      <c r="B15" s="866"/>
      <c r="C15" s="867"/>
      <c r="D15" s="422" t="s">
        <v>269</v>
      </c>
      <c r="E15" s="847" t="s">
        <v>771</v>
      </c>
      <c r="F15" s="848"/>
      <c r="G15" s="848"/>
      <c r="H15" s="868"/>
      <c r="I15" s="455" t="s">
        <v>419</v>
      </c>
    </row>
    <row r="16" spans="1:9" s="1" customFormat="1" ht="18" customHeight="1" thickBot="1" x14ac:dyDescent="0.3">
      <c r="A16" s="456">
        <v>10</v>
      </c>
      <c r="B16" s="869" t="s">
        <v>214</v>
      </c>
      <c r="C16" s="870"/>
      <c r="D16" s="871"/>
      <c r="E16" s="872" t="s">
        <v>484</v>
      </c>
      <c r="F16" s="872"/>
      <c r="G16" s="872"/>
      <c r="H16" s="873"/>
      <c r="I16" s="455"/>
    </row>
    <row r="17" spans="1:14" s="1" customFormat="1" ht="17.100000000000001" customHeight="1" thickBot="1" x14ac:dyDescent="0.35">
      <c r="A17" s="457"/>
      <c r="B17" s="458"/>
      <c r="C17" s="458"/>
      <c r="D17" s="458"/>
      <c r="E17" s="458"/>
      <c r="F17" s="458"/>
      <c r="G17" s="458"/>
      <c r="H17" s="459"/>
      <c r="I17" s="455"/>
    </row>
    <row r="18" spans="1:14" s="1" customFormat="1" ht="18" customHeight="1" x14ac:dyDescent="0.3">
      <c r="A18" s="460" t="s">
        <v>278</v>
      </c>
      <c r="B18" s="874" t="s">
        <v>244</v>
      </c>
      <c r="C18" s="874"/>
      <c r="D18" s="874"/>
      <c r="E18" s="875"/>
      <c r="F18" s="461" t="s">
        <v>56</v>
      </c>
      <c r="G18" s="461" t="s">
        <v>57</v>
      </c>
      <c r="H18" s="462" t="s">
        <v>58</v>
      </c>
      <c r="I18" s="455"/>
    </row>
    <row r="19" spans="1:14" s="1" customFormat="1" ht="18" customHeight="1" x14ac:dyDescent="0.3">
      <c r="A19" s="463">
        <v>1</v>
      </c>
      <c r="B19" s="876" t="s">
        <v>250</v>
      </c>
      <c r="C19" s="877"/>
      <c r="D19" s="877"/>
      <c r="E19" s="878"/>
      <c r="F19" s="464"/>
      <c r="G19" s="465"/>
      <c r="H19" s="466"/>
      <c r="I19" s="455"/>
      <c r="M19" s="467"/>
      <c r="N19" s="468"/>
    </row>
    <row r="20" spans="1:14" s="1" customFormat="1" ht="18" customHeight="1" x14ac:dyDescent="0.3">
      <c r="A20" s="469"/>
      <c r="B20" s="470" t="s">
        <v>251</v>
      </c>
      <c r="C20" s="879" t="s">
        <v>270</v>
      </c>
      <c r="D20" s="880"/>
      <c r="E20" s="881"/>
      <c r="F20" s="471">
        <v>200</v>
      </c>
      <c r="G20" s="54"/>
      <c r="H20" s="472">
        <v>200</v>
      </c>
      <c r="I20" s="455" t="s">
        <v>420</v>
      </c>
      <c r="N20" s="468"/>
    </row>
    <row r="21" spans="1:14" s="1" customFormat="1" ht="18" customHeight="1" x14ac:dyDescent="0.25">
      <c r="A21" s="469"/>
      <c r="B21" s="473"/>
      <c r="C21" s="882" t="s">
        <v>421</v>
      </c>
      <c r="D21" s="883"/>
      <c r="E21" s="884"/>
      <c r="F21" s="471"/>
      <c r="G21" s="54"/>
      <c r="H21" s="472"/>
      <c r="I21" s="885" t="s">
        <v>485</v>
      </c>
      <c r="N21" s="468"/>
    </row>
    <row r="22" spans="1:14" s="1" customFormat="1" ht="18" customHeight="1" x14ac:dyDescent="0.25">
      <c r="A22" s="469"/>
      <c r="B22" s="474" t="s">
        <v>252</v>
      </c>
      <c r="C22" s="888" t="s">
        <v>272</v>
      </c>
      <c r="D22" s="888"/>
      <c r="E22" s="888"/>
      <c r="F22" s="838">
        <v>0</v>
      </c>
      <c r="G22" s="55">
        <f>PENDIDIKAN!K26</f>
        <v>72.59</v>
      </c>
      <c r="H22" s="475">
        <f>F22+G22</f>
        <v>72.59</v>
      </c>
      <c r="I22" s="886"/>
      <c r="N22" s="468"/>
    </row>
    <row r="23" spans="1:14" s="1" customFormat="1" ht="18" customHeight="1" x14ac:dyDescent="0.25">
      <c r="A23" s="469"/>
      <c r="B23" s="474" t="s">
        <v>265</v>
      </c>
      <c r="C23" s="888" t="s">
        <v>273</v>
      </c>
      <c r="D23" s="888"/>
      <c r="E23" s="888"/>
      <c r="F23" s="838">
        <v>0</v>
      </c>
      <c r="G23" s="55">
        <f>DUPAK!I105</f>
        <v>41.669999999999995</v>
      </c>
      <c r="H23" s="475">
        <f>F23+G23</f>
        <v>41.669999999999995</v>
      </c>
      <c r="I23" s="886"/>
      <c r="M23" s="476"/>
      <c r="N23" s="468"/>
    </row>
    <row r="24" spans="1:14" s="1" customFormat="1" ht="35.25" customHeight="1" x14ac:dyDescent="0.25">
      <c r="A24" s="477"/>
      <c r="B24" s="474" t="s">
        <v>266</v>
      </c>
      <c r="C24" s="889" t="s">
        <v>274</v>
      </c>
      <c r="D24" s="888"/>
      <c r="E24" s="888"/>
      <c r="F24" s="838">
        <v>0</v>
      </c>
      <c r="G24" s="418">
        <f>PENGABDIAN!L22</f>
        <v>7</v>
      </c>
      <c r="H24" s="478">
        <f>F24+G24</f>
        <v>7</v>
      </c>
      <c r="I24" s="887"/>
    </row>
    <row r="25" spans="1:14" s="1" customFormat="1" ht="18" customHeight="1" x14ac:dyDescent="0.25">
      <c r="A25" s="892" t="s">
        <v>275</v>
      </c>
      <c r="B25" s="893"/>
      <c r="C25" s="893"/>
      <c r="D25" s="893"/>
      <c r="E25" s="894"/>
      <c r="F25" s="839">
        <f>F22+F23+F24</f>
        <v>0</v>
      </c>
      <c r="G25" s="56">
        <f>SUM(G20:G24)</f>
        <v>121.25999999999999</v>
      </c>
      <c r="H25" s="57">
        <f>SUM(H21:H24)</f>
        <v>121.25999999999999</v>
      </c>
      <c r="I25" s="885" t="s">
        <v>422</v>
      </c>
      <c r="M25" s="467"/>
      <c r="N25" s="468"/>
    </row>
    <row r="26" spans="1:14" s="1" customFormat="1" ht="18" customHeight="1" x14ac:dyDescent="0.25">
      <c r="A26" s="463">
        <v>2</v>
      </c>
      <c r="B26" s="876" t="s">
        <v>253</v>
      </c>
      <c r="C26" s="877"/>
      <c r="D26" s="877"/>
      <c r="E26" s="878"/>
      <c r="F26" s="471"/>
      <c r="G26" s="58"/>
      <c r="H26" s="472"/>
      <c r="I26" s="886"/>
      <c r="N26" s="468"/>
    </row>
    <row r="27" spans="1:14" s="1" customFormat="1" ht="18" customHeight="1" x14ac:dyDescent="0.25">
      <c r="A27" s="477"/>
      <c r="B27" s="479"/>
      <c r="C27" s="480" t="s">
        <v>277</v>
      </c>
      <c r="D27" s="481"/>
      <c r="E27" s="482"/>
      <c r="F27" s="471">
        <v>0</v>
      </c>
      <c r="G27" s="418">
        <f>PENUNJANG!L22</f>
        <v>10</v>
      </c>
      <c r="H27" s="478">
        <f>F27+G27</f>
        <v>10</v>
      </c>
      <c r="I27" s="886"/>
      <c r="N27" s="468"/>
    </row>
    <row r="28" spans="1:14" s="1" customFormat="1" ht="18" customHeight="1" x14ac:dyDescent="0.25">
      <c r="A28" s="892" t="s">
        <v>276</v>
      </c>
      <c r="B28" s="893"/>
      <c r="C28" s="893"/>
      <c r="D28" s="893"/>
      <c r="E28" s="894"/>
      <c r="F28" s="75">
        <f>F27</f>
        <v>0</v>
      </c>
      <c r="G28" s="59">
        <f>G27</f>
        <v>10</v>
      </c>
      <c r="H28" s="60">
        <f>H27</f>
        <v>10</v>
      </c>
      <c r="I28" s="886"/>
      <c r="N28" s="468"/>
    </row>
    <row r="29" spans="1:14" s="1" customFormat="1" ht="18" customHeight="1" x14ac:dyDescent="0.25">
      <c r="A29" s="4" t="s">
        <v>254</v>
      </c>
      <c r="B29" s="481"/>
      <c r="C29" s="481"/>
      <c r="D29" s="481"/>
      <c r="E29" s="481"/>
      <c r="F29" s="74">
        <f>F25+F28</f>
        <v>0</v>
      </c>
      <c r="G29" s="61">
        <f>G25+G28</f>
        <v>131.26</v>
      </c>
      <c r="H29" s="62">
        <f>H25+H28</f>
        <v>131.26</v>
      </c>
      <c r="I29" s="887"/>
      <c r="M29" s="476"/>
      <c r="N29" s="468"/>
    </row>
    <row r="30" spans="1:14" s="1" customFormat="1" ht="17.100000000000001" customHeight="1" x14ac:dyDescent="0.25">
      <c r="A30" s="463" t="s">
        <v>8</v>
      </c>
      <c r="B30" s="483"/>
      <c r="C30" s="895" t="s">
        <v>772</v>
      </c>
      <c r="D30" s="896"/>
      <c r="E30" s="896"/>
      <c r="F30" s="896"/>
      <c r="G30" s="896"/>
      <c r="H30" s="897"/>
      <c r="I30" s="885" t="s">
        <v>423</v>
      </c>
    </row>
    <row r="31" spans="1:14" s="1" customFormat="1" ht="40.5" customHeight="1" thickBot="1" x14ac:dyDescent="0.3">
      <c r="A31" s="484"/>
      <c r="B31" s="485"/>
      <c r="C31" s="898"/>
      <c r="D31" s="899"/>
      <c r="E31" s="899"/>
      <c r="F31" s="899"/>
      <c r="G31" s="899"/>
      <c r="H31" s="900"/>
      <c r="I31" s="887"/>
    </row>
    <row r="32" spans="1:14" s="1" customFormat="1" ht="17.100000000000001" customHeight="1" x14ac:dyDescent="0.25"/>
    <row r="33" spans="1:10" s="1" customFormat="1" ht="17.100000000000001" customHeight="1" x14ac:dyDescent="0.25">
      <c r="F33" s="486" t="s">
        <v>521</v>
      </c>
    </row>
    <row r="34" spans="1:10" s="1" customFormat="1" ht="17.100000000000001" customHeight="1" x14ac:dyDescent="0.25">
      <c r="F34" s="486" t="s">
        <v>424</v>
      </c>
    </row>
    <row r="35" spans="1:10" s="1" customFormat="1" ht="17.100000000000001" customHeight="1" x14ac:dyDescent="0.25">
      <c r="F35" s="51"/>
    </row>
    <row r="36" spans="1:10" s="1" customFormat="1" ht="17.100000000000001" customHeight="1" x14ac:dyDescent="0.25">
      <c r="F36" s="51"/>
    </row>
    <row r="37" spans="1:10" s="1" customFormat="1" ht="17.100000000000001" customHeight="1" x14ac:dyDescent="0.25">
      <c r="F37" s="51"/>
    </row>
    <row r="38" spans="1:10" s="1" customFormat="1" ht="17.100000000000001" customHeight="1" x14ac:dyDescent="0.25">
      <c r="F38" s="51"/>
    </row>
    <row r="39" spans="1:10" s="1" customFormat="1" ht="17.100000000000001" customHeight="1" x14ac:dyDescent="0.25">
      <c r="F39" s="419" t="s">
        <v>522</v>
      </c>
      <c r="G39" s="63"/>
      <c r="H39" s="63"/>
      <c r="I39" s="64"/>
      <c r="J39" s="64"/>
    </row>
    <row r="40" spans="1:10" s="1" customFormat="1" ht="17.100000000000001" customHeight="1" x14ac:dyDescent="0.25">
      <c r="F40" s="51" t="s">
        <v>66</v>
      </c>
      <c r="G40" s="63"/>
      <c r="H40" s="63"/>
      <c r="I40" s="64"/>
      <c r="J40" s="64"/>
    </row>
    <row r="41" spans="1:10" s="1" customFormat="1" ht="17.100000000000001" customHeight="1" x14ac:dyDescent="0.25"/>
    <row r="42" spans="1:10" s="1" customFormat="1" ht="17.100000000000001" customHeight="1" x14ac:dyDescent="0.25">
      <c r="A42" s="1" t="s">
        <v>256</v>
      </c>
      <c r="B42" s="1" t="s">
        <v>210</v>
      </c>
      <c r="C42" s="487" t="str">
        <f>E6</f>
        <v>Dr. Aadrean, S.Si, M.Si</v>
      </c>
      <c r="D42" s="487" t="s">
        <v>66</v>
      </c>
      <c r="E42" s="488" t="s">
        <v>526</v>
      </c>
      <c r="F42" s="488"/>
      <c r="I42" s="1" t="s">
        <v>425</v>
      </c>
    </row>
    <row r="43" spans="1:10" s="1" customFormat="1" ht="17.100000000000001" customHeight="1" x14ac:dyDescent="0.25">
      <c r="A43" s="5" t="s">
        <v>257</v>
      </c>
      <c r="B43" s="5" t="s">
        <v>210</v>
      </c>
      <c r="C43" s="890" t="s">
        <v>486</v>
      </c>
      <c r="D43" s="890"/>
      <c r="E43" s="890"/>
      <c r="F43" s="890"/>
      <c r="G43" s="890"/>
      <c r="I43" s="1" t="s">
        <v>425</v>
      </c>
    </row>
    <row r="44" spans="1:10" s="1" customFormat="1" ht="17.100000000000001" customHeight="1" x14ac:dyDescent="0.25">
      <c r="A44" s="420"/>
      <c r="B44" s="420"/>
      <c r="C44" s="891" t="s">
        <v>258</v>
      </c>
      <c r="D44" s="891"/>
      <c r="E44" s="891"/>
      <c r="F44" s="891"/>
      <c r="G44" s="891"/>
    </row>
    <row r="45" spans="1:10" s="1" customFormat="1" ht="17.100000000000001" customHeight="1" x14ac:dyDescent="0.25"/>
    <row r="46" spans="1:10" s="1" customFormat="1" ht="17.100000000000001" customHeight="1" x14ac:dyDescent="0.25">
      <c r="A46" s="284" t="s">
        <v>259</v>
      </c>
      <c r="B46" s="284"/>
      <c r="C46" s="284"/>
      <c r="D46" s="284"/>
      <c r="E46" s="284"/>
      <c r="F46" s="284"/>
      <c r="G46" s="284"/>
    </row>
    <row r="47" spans="1:10" s="1" customFormat="1" ht="17.100000000000001" customHeight="1" x14ac:dyDescent="0.25">
      <c r="A47" s="284" t="s">
        <v>260</v>
      </c>
      <c r="B47" s="284"/>
      <c r="C47" s="284"/>
      <c r="D47" s="284"/>
      <c r="E47" s="284"/>
      <c r="F47" s="284"/>
      <c r="G47" s="284"/>
    </row>
    <row r="48" spans="1:10" s="1" customFormat="1" x14ac:dyDescent="0.25">
      <c r="A48" s="284" t="s">
        <v>261</v>
      </c>
      <c r="B48" s="284"/>
      <c r="C48" s="284"/>
      <c r="D48" s="284"/>
      <c r="E48" s="284"/>
      <c r="F48" s="284"/>
      <c r="G48" s="284"/>
    </row>
    <row r="49" spans="1:7" s="1" customFormat="1" x14ac:dyDescent="0.25">
      <c r="A49" s="284" t="s">
        <v>262</v>
      </c>
      <c r="B49" s="284"/>
      <c r="C49" s="284"/>
      <c r="D49" s="284"/>
      <c r="E49" s="284"/>
      <c r="F49" s="284"/>
      <c r="G49" s="284"/>
    </row>
    <row r="50" spans="1:7" s="1" customFormat="1" x14ac:dyDescent="0.25">
      <c r="A50" s="284" t="s">
        <v>263</v>
      </c>
      <c r="B50" s="284"/>
      <c r="C50" s="284"/>
      <c r="D50" s="284"/>
      <c r="E50" s="284"/>
      <c r="F50" s="284"/>
      <c r="G50" s="284"/>
    </row>
  </sheetData>
  <mergeCells count="41">
    <mergeCell ref="C43:G43"/>
    <mergeCell ref="C44:G44"/>
    <mergeCell ref="A25:E25"/>
    <mergeCell ref="I25:I29"/>
    <mergeCell ref="B26:E26"/>
    <mergeCell ref="A28:E28"/>
    <mergeCell ref="C30:H31"/>
    <mergeCell ref="I30:I31"/>
    <mergeCell ref="B18:E18"/>
    <mergeCell ref="B19:E19"/>
    <mergeCell ref="C20:E20"/>
    <mergeCell ref="C21:E21"/>
    <mergeCell ref="I21:I24"/>
    <mergeCell ref="C22:E22"/>
    <mergeCell ref="C23:E23"/>
    <mergeCell ref="C24:E24"/>
    <mergeCell ref="A14:A15"/>
    <mergeCell ref="B14:C15"/>
    <mergeCell ref="E14:H14"/>
    <mergeCell ref="E15:H15"/>
    <mergeCell ref="B16:D16"/>
    <mergeCell ref="E16:H16"/>
    <mergeCell ref="B11:D11"/>
    <mergeCell ref="E11:H11"/>
    <mergeCell ref="B12:D12"/>
    <mergeCell ref="E12:H12"/>
    <mergeCell ref="B13:D13"/>
    <mergeCell ref="E13:H13"/>
    <mergeCell ref="B8:D8"/>
    <mergeCell ref="E8:H8"/>
    <mergeCell ref="B9:D9"/>
    <mergeCell ref="E9:H9"/>
    <mergeCell ref="B10:D10"/>
    <mergeCell ref="E10:H10"/>
    <mergeCell ref="B7:D7"/>
    <mergeCell ref="E7:H7"/>
    <mergeCell ref="A1:H1"/>
    <mergeCell ref="A2:H2"/>
    <mergeCell ref="B5:H5"/>
    <mergeCell ref="B6:D6"/>
    <mergeCell ref="E6:H6"/>
  </mergeCells>
  <pageMargins left="0.7" right="0.5" top="0.5" bottom="0.5" header="0" footer="0"/>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979"/>
  <sheetViews>
    <sheetView view="pageBreakPreview" topLeftCell="A13" zoomScaleNormal="100" zoomScaleSheetLayoutView="100" workbookViewId="0">
      <selection activeCell="J16" sqref="J16"/>
    </sheetView>
  </sheetViews>
  <sheetFormatPr defaultColWidth="9.140625" defaultRowHeight="24.95" customHeight="1" x14ac:dyDescent="0.3"/>
  <cols>
    <col min="1" max="1" width="4.7109375" style="76" customWidth="1"/>
    <col min="2" max="2" width="4.7109375" style="77" customWidth="1"/>
    <col min="3" max="3" width="4.7109375" style="78" customWidth="1"/>
    <col min="4" max="5" width="4.7109375" style="3" customWidth="1"/>
    <col min="6" max="6" width="3.140625" style="3" customWidth="1"/>
    <col min="7" max="7" width="45.140625" style="79" customWidth="1"/>
    <col min="8" max="8" width="9.7109375" style="281" customWidth="1"/>
    <col min="9" max="9" width="9.42578125" style="282" customWidth="1"/>
    <col min="10" max="10" width="10.5703125" style="281" customWidth="1"/>
    <col min="11" max="12" width="7.7109375" style="2" customWidth="1"/>
    <col min="13" max="13" width="13" style="2" customWidth="1"/>
    <col min="14" max="16384" width="9.140625" style="2"/>
  </cols>
  <sheetData>
    <row r="1" spans="1:14" ht="18" hidden="1" customHeight="1" x14ac:dyDescent="0.3">
      <c r="H1" s="948" t="s">
        <v>203</v>
      </c>
      <c r="I1" s="948"/>
      <c r="J1" s="948"/>
      <c r="K1" s="948"/>
      <c r="L1" s="948"/>
      <c r="M1" s="948"/>
    </row>
    <row r="2" spans="1:14" s="82" customFormat="1" ht="15" hidden="1" customHeight="1" x14ac:dyDescent="0.3">
      <c r="A2" s="80"/>
      <c r="B2" s="81"/>
      <c r="C2" s="81"/>
      <c r="D2" s="81"/>
      <c r="E2" s="81"/>
      <c r="F2" s="81"/>
      <c r="G2" s="81"/>
      <c r="H2" s="948" t="s">
        <v>77</v>
      </c>
      <c r="I2" s="948"/>
      <c r="J2" s="948"/>
      <c r="K2" s="948"/>
      <c r="L2" s="948"/>
      <c r="M2" s="948"/>
    </row>
    <row r="3" spans="1:14" s="82" customFormat="1" ht="15" hidden="1" customHeight="1" x14ac:dyDescent="0.3">
      <c r="A3" s="80"/>
      <c r="B3" s="81"/>
      <c r="C3" s="81"/>
      <c r="D3" s="81"/>
      <c r="E3" s="81"/>
      <c r="F3" s="81"/>
      <c r="G3" s="81"/>
      <c r="H3" s="83" t="s">
        <v>29</v>
      </c>
      <c r="I3" s="83"/>
      <c r="J3" s="83"/>
      <c r="K3" s="83"/>
      <c r="L3" s="83"/>
      <c r="M3" s="83"/>
    </row>
    <row r="4" spans="1:14" s="82" customFormat="1" ht="15" hidden="1" customHeight="1" x14ac:dyDescent="0.3">
      <c r="A4" s="80"/>
      <c r="B4" s="81"/>
      <c r="C4" s="81"/>
      <c r="D4" s="81"/>
      <c r="E4" s="81"/>
      <c r="F4" s="81"/>
      <c r="G4" s="81"/>
      <c r="H4" s="83" t="s">
        <v>78</v>
      </c>
      <c r="I4" s="83"/>
      <c r="J4" s="83"/>
      <c r="K4" s="83"/>
      <c r="L4" s="83"/>
      <c r="M4" s="83"/>
    </row>
    <row r="5" spans="1:14" s="82" customFormat="1" ht="15" hidden="1" customHeight="1" x14ac:dyDescent="0.3">
      <c r="A5" s="80"/>
      <c r="B5" s="81"/>
      <c r="C5" s="81"/>
      <c r="D5" s="81"/>
      <c r="E5" s="81"/>
      <c r="F5" s="81"/>
      <c r="G5" s="81"/>
      <c r="H5" s="83" t="s">
        <v>30</v>
      </c>
      <c r="I5" s="83"/>
      <c r="J5" s="83"/>
      <c r="K5" s="83"/>
      <c r="L5" s="83"/>
      <c r="M5" s="83"/>
    </row>
    <row r="6" spans="1:14" s="82" customFormat="1" ht="15" hidden="1" customHeight="1" x14ac:dyDescent="0.3">
      <c r="A6" s="80"/>
      <c r="B6" s="81"/>
      <c r="C6" s="81"/>
      <c r="D6" s="81"/>
      <c r="E6" s="81"/>
      <c r="F6" s="81"/>
      <c r="G6" s="81"/>
      <c r="H6" s="84" t="s">
        <v>204</v>
      </c>
      <c r="I6" s="83"/>
      <c r="J6" s="83"/>
      <c r="K6" s="83"/>
      <c r="L6" s="83"/>
      <c r="M6" s="83"/>
    </row>
    <row r="7" spans="1:14" s="82" customFormat="1" ht="15" hidden="1" customHeight="1" x14ac:dyDescent="0.3">
      <c r="A7" s="80"/>
      <c r="B7" s="81"/>
      <c r="C7" s="81"/>
      <c r="D7" s="81"/>
      <c r="E7" s="81"/>
      <c r="F7" s="81"/>
      <c r="G7" s="81"/>
      <c r="H7" s="84" t="s">
        <v>205</v>
      </c>
      <c r="I7" s="83"/>
      <c r="J7" s="83"/>
      <c r="K7" s="83"/>
      <c r="L7" s="83"/>
      <c r="M7" s="83"/>
    </row>
    <row r="8" spans="1:14" s="82" customFormat="1" ht="15" hidden="1" customHeight="1" x14ac:dyDescent="0.3">
      <c r="A8" s="80"/>
      <c r="B8" s="81"/>
      <c r="C8" s="81"/>
      <c r="D8" s="81"/>
      <c r="E8" s="81"/>
      <c r="F8" s="81"/>
      <c r="G8" s="81"/>
      <c r="H8" s="83" t="s">
        <v>31</v>
      </c>
      <c r="I8" s="83"/>
      <c r="J8" s="83"/>
      <c r="K8" s="83"/>
      <c r="L8" s="83"/>
      <c r="M8" s="83"/>
    </row>
    <row r="9" spans="1:14" s="82" customFormat="1" ht="153" hidden="1" customHeight="1" x14ac:dyDescent="0.3">
      <c r="A9" s="80"/>
      <c r="B9" s="81"/>
      <c r="C9" s="81"/>
      <c r="D9" s="81"/>
      <c r="E9" s="81"/>
      <c r="F9" s="81"/>
      <c r="G9" s="81"/>
      <c r="H9" s="949" t="s">
        <v>199</v>
      </c>
      <c r="I9" s="949"/>
      <c r="J9" s="949"/>
      <c r="K9" s="949"/>
      <c r="L9" s="949"/>
      <c r="M9" s="949"/>
    </row>
    <row r="10" spans="1:14" s="82" customFormat="1" ht="15.95" hidden="1" customHeight="1" x14ac:dyDescent="0.3">
      <c r="A10" s="85" t="s">
        <v>32</v>
      </c>
      <c r="B10" s="81"/>
      <c r="C10" s="81"/>
      <c r="D10" s="81"/>
      <c r="E10" s="81"/>
      <c r="F10" s="81"/>
      <c r="G10" s="81"/>
      <c r="H10" s="81"/>
      <c r="I10" s="81"/>
      <c r="J10" s="81"/>
    </row>
    <row r="11" spans="1:14" s="82" customFormat="1" ht="15.95" hidden="1" customHeight="1" x14ac:dyDescent="0.3">
      <c r="A11" s="86" t="s">
        <v>33</v>
      </c>
      <c r="B11" s="81"/>
      <c r="C11" s="81"/>
      <c r="D11" s="81"/>
      <c r="E11" s="81"/>
      <c r="F11" s="81"/>
      <c r="G11" s="81"/>
      <c r="H11" s="81"/>
      <c r="I11" s="81"/>
      <c r="J11" s="81"/>
    </row>
    <row r="12" spans="1:14" s="82" customFormat="1" ht="15.95" hidden="1" customHeight="1" x14ac:dyDescent="0.3">
      <c r="A12" s="86" t="s">
        <v>79</v>
      </c>
      <c r="B12" s="81"/>
      <c r="C12" s="81"/>
      <c r="D12" s="81"/>
      <c r="E12" s="81"/>
      <c r="F12" s="81"/>
      <c r="G12" s="81"/>
      <c r="H12" s="81"/>
      <c r="I12" s="81"/>
      <c r="J12" s="81"/>
    </row>
    <row r="13" spans="1:14" s="82" customFormat="1" ht="20.100000000000001" customHeight="1" x14ac:dyDescent="0.3">
      <c r="A13" s="950" t="s">
        <v>33</v>
      </c>
      <c r="B13" s="950"/>
      <c r="C13" s="950"/>
      <c r="D13" s="950"/>
      <c r="E13" s="950"/>
      <c r="F13" s="950"/>
      <c r="G13" s="950"/>
      <c r="H13" s="950"/>
      <c r="I13" s="950"/>
      <c r="J13" s="950"/>
      <c r="K13" s="950"/>
      <c r="L13" s="950"/>
      <c r="M13" s="950"/>
      <c r="N13" s="87"/>
    </row>
    <row r="14" spans="1:14" s="82" customFormat="1" ht="20.100000000000001" customHeight="1" x14ac:dyDescent="0.3">
      <c r="A14" s="950" t="s">
        <v>79</v>
      </c>
      <c r="B14" s="950"/>
      <c r="C14" s="950"/>
      <c r="D14" s="950"/>
      <c r="E14" s="950"/>
      <c r="F14" s="950"/>
      <c r="G14" s="950"/>
      <c r="H14" s="950"/>
      <c r="I14" s="950"/>
      <c r="J14" s="950"/>
      <c r="K14" s="950"/>
      <c r="L14" s="950"/>
      <c r="M14" s="950"/>
      <c r="N14" s="87"/>
    </row>
    <row r="15" spans="1:14" s="82" customFormat="1" ht="18.75" customHeight="1" x14ac:dyDescent="0.3">
      <c r="A15" s="950" t="s">
        <v>523</v>
      </c>
      <c r="B15" s="950"/>
      <c r="C15" s="950"/>
      <c r="D15" s="950"/>
      <c r="E15" s="950"/>
      <c r="F15" s="950"/>
      <c r="G15" s="950"/>
      <c r="H15" s="950"/>
      <c r="I15" s="950"/>
      <c r="J15" s="950"/>
      <c r="K15" s="950"/>
      <c r="L15" s="950"/>
      <c r="M15" s="950"/>
      <c r="N15" s="87"/>
    </row>
    <row r="16" spans="1:14" s="82" customFormat="1" ht="18.75" customHeight="1" x14ac:dyDescent="0.3">
      <c r="A16" s="88"/>
      <c r="B16" s="89"/>
      <c r="C16" s="89"/>
      <c r="D16" s="89"/>
      <c r="E16" s="89"/>
      <c r="F16" s="89"/>
      <c r="G16" s="89"/>
      <c r="H16" s="89"/>
      <c r="I16" s="89"/>
      <c r="J16" s="89"/>
      <c r="K16" s="89" t="s">
        <v>243</v>
      </c>
      <c r="L16" s="89"/>
      <c r="M16" s="89"/>
      <c r="N16" s="89"/>
    </row>
    <row r="17" spans="1:15" s="82" customFormat="1" ht="18" customHeight="1" x14ac:dyDescent="0.3">
      <c r="A17" s="90" t="s">
        <v>206</v>
      </c>
      <c r="B17" s="81"/>
      <c r="C17" s="81"/>
      <c r="D17" s="81"/>
      <c r="E17" s="81"/>
      <c r="F17" s="81"/>
      <c r="G17" s="81"/>
      <c r="H17" s="948" t="s">
        <v>34</v>
      </c>
      <c r="I17" s="948"/>
      <c r="J17" s="948"/>
      <c r="M17" s="81"/>
      <c r="N17" s="81"/>
    </row>
    <row r="18" spans="1:15" s="82" customFormat="1" ht="20.100000000000001" customHeight="1" x14ac:dyDescent="0.3">
      <c r="A18" s="85"/>
      <c r="B18" s="91"/>
      <c r="C18" s="91"/>
      <c r="D18" s="91"/>
      <c r="E18" s="91"/>
      <c r="F18" s="91"/>
      <c r="G18" s="91"/>
      <c r="H18" s="91" t="str">
        <f>PAK!D3</f>
        <v>2 Februari 2019 s/d 30 November 2021</v>
      </c>
      <c r="I18" s="91"/>
      <c r="K18" s="91"/>
      <c r="L18" s="91"/>
      <c r="M18" s="91"/>
      <c r="N18" s="91"/>
    </row>
    <row r="19" spans="1:15" s="82" customFormat="1" ht="24" customHeight="1" x14ac:dyDescent="0.3">
      <c r="A19" s="92" t="s">
        <v>1</v>
      </c>
      <c r="B19" s="940" t="s">
        <v>35</v>
      </c>
      <c r="C19" s="941"/>
      <c r="D19" s="941"/>
      <c r="E19" s="941"/>
      <c r="F19" s="941"/>
      <c r="G19" s="941"/>
      <c r="H19" s="941"/>
      <c r="I19" s="941"/>
      <c r="J19" s="941"/>
      <c r="K19" s="941"/>
      <c r="L19" s="941"/>
      <c r="M19" s="942"/>
      <c r="N19" s="90"/>
      <c r="O19" s="90"/>
    </row>
    <row r="20" spans="1:15" s="82" customFormat="1" ht="21" customHeight="1" x14ac:dyDescent="0.3">
      <c r="A20" s="93" t="s">
        <v>20</v>
      </c>
      <c r="B20" s="903" t="s">
        <v>36</v>
      </c>
      <c r="C20" s="904"/>
      <c r="D20" s="904"/>
      <c r="E20" s="904"/>
      <c r="F20" s="904"/>
      <c r="G20" s="904"/>
      <c r="H20" s="910" t="str">
        <f>PAK!E6</f>
        <v>Dr. Aadrean, S.Si, M.Si</v>
      </c>
      <c r="I20" s="910"/>
      <c r="J20" s="910"/>
      <c r="K20" s="910"/>
      <c r="L20" s="910"/>
      <c r="M20" s="910"/>
      <c r="N20" s="90"/>
      <c r="O20" s="90"/>
    </row>
    <row r="21" spans="1:15" s="91" customFormat="1" ht="21" customHeight="1" x14ac:dyDescent="0.25">
      <c r="A21" s="94" t="s">
        <v>22</v>
      </c>
      <c r="B21" s="903" t="s">
        <v>468</v>
      </c>
      <c r="C21" s="904"/>
      <c r="D21" s="904"/>
      <c r="E21" s="904"/>
      <c r="F21" s="904"/>
      <c r="G21" s="904"/>
      <c r="H21" s="958" t="str">
        <f>PAK!E7</f>
        <v>198602042012121001/ 0004028601</v>
      </c>
      <c r="I21" s="910"/>
      <c r="J21" s="910"/>
      <c r="K21" s="910"/>
      <c r="L21" s="910"/>
      <c r="M21" s="910"/>
      <c r="N21" s="90"/>
      <c r="O21" s="90"/>
    </row>
    <row r="22" spans="1:15" s="91" customFormat="1" ht="21" customHeight="1" x14ac:dyDescent="0.25">
      <c r="A22" s="94" t="s">
        <v>28</v>
      </c>
      <c r="B22" s="903" t="s">
        <v>37</v>
      </c>
      <c r="C22" s="904"/>
      <c r="D22" s="904"/>
      <c r="E22" s="904"/>
      <c r="F22" s="904"/>
      <c r="G22" s="904"/>
      <c r="H22" s="910" t="str">
        <f>PAK!E8</f>
        <v>A 00003034</v>
      </c>
      <c r="I22" s="910"/>
      <c r="J22" s="910"/>
      <c r="K22" s="910"/>
      <c r="L22" s="910"/>
      <c r="M22" s="910"/>
      <c r="N22" s="90"/>
      <c r="O22" s="90"/>
    </row>
    <row r="23" spans="1:15" s="91" customFormat="1" ht="21" customHeight="1" x14ac:dyDescent="0.25">
      <c r="A23" s="94" t="s">
        <v>38</v>
      </c>
      <c r="B23" s="903" t="s">
        <v>39</v>
      </c>
      <c r="C23" s="904"/>
      <c r="D23" s="904"/>
      <c r="E23" s="904"/>
      <c r="F23" s="904"/>
      <c r="G23" s="904"/>
      <c r="H23" s="910" t="str">
        <f>PAK!E9</f>
        <v>Padang, 4 Februari 1986</v>
      </c>
      <c r="I23" s="910"/>
      <c r="J23" s="910"/>
      <c r="K23" s="910"/>
      <c r="L23" s="910"/>
      <c r="M23" s="910"/>
      <c r="N23" s="90"/>
      <c r="O23" s="90"/>
    </row>
    <row r="24" spans="1:15" s="91" customFormat="1" ht="21" customHeight="1" x14ac:dyDescent="0.25">
      <c r="A24" s="94" t="s">
        <v>40</v>
      </c>
      <c r="B24" s="903" t="s">
        <v>41</v>
      </c>
      <c r="C24" s="904"/>
      <c r="D24" s="904"/>
      <c r="E24" s="904"/>
      <c r="F24" s="904"/>
      <c r="G24" s="904"/>
      <c r="H24" s="910" t="str">
        <f>PAK!E10</f>
        <v>Laki-Laki</v>
      </c>
      <c r="I24" s="910"/>
      <c r="J24" s="910"/>
      <c r="K24" s="910"/>
      <c r="L24" s="910"/>
      <c r="M24" s="910"/>
      <c r="N24" s="90"/>
      <c r="O24" s="90"/>
    </row>
    <row r="25" spans="1:15" s="91" customFormat="1" ht="21" customHeight="1" x14ac:dyDescent="0.25">
      <c r="A25" s="94" t="s">
        <v>42</v>
      </c>
      <c r="B25" s="903" t="s">
        <v>43</v>
      </c>
      <c r="C25" s="904"/>
      <c r="D25" s="904"/>
      <c r="E25" s="904"/>
      <c r="F25" s="904"/>
      <c r="G25" s="904"/>
      <c r="H25" s="910" t="str">
        <f>PAK!E11</f>
        <v>Doktor (S3) tahun 2017</v>
      </c>
      <c r="I25" s="910"/>
      <c r="J25" s="910"/>
      <c r="K25" s="910"/>
      <c r="L25" s="910"/>
      <c r="M25" s="910"/>
      <c r="N25" s="90"/>
      <c r="O25" s="90"/>
    </row>
    <row r="26" spans="1:15" s="91" customFormat="1" ht="21" customHeight="1" x14ac:dyDescent="0.25">
      <c r="A26" s="94" t="s">
        <v>44</v>
      </c>
      <c r="B26" s="903" t="s">
        <v>200</v>
      </c>
      <c r="C26" s="904"/>
      <c r="D26" s="904"/>
      <c r="E26" s="904"/>
      <c r="F26" s="904"/>
      <c r="G26" s="904"/>
      <c r="H26" s="910" t="str">
        <f>PAK!E12</f>
        <v>Lektor /1 Februari 2019</v>
      </c>
      <c r="I26" s="910"/>
      <c r="J26" s="910"/>
      <c r="K26" s="910"/>
      <c r="L26" s="910"/>
      <c r="M26" s="910"/>
      <c r="N26" s="90"/>
      <c r="O26" s="90"/>
    </row>
    <row r="27" spans="1:15" s="91" customFormat="1" ht="21" customHeight="1" x14ac:dyDescent="0.25">
      <c r="A27" s="95" t="s">
        <v>45</v>
      </c>
      <c r="B27" s="903" t="s">
        <v>46</v>
      </c>
      <c r="C27" s="904"/>
      <c r="D27" s="904"/>
      <c r="E27" s="904"/>
      <c r="F27" s="904"/>
      <c r="G27" s="904"/>
      <c r="H27" s="910" t="str">
        <f>PAK!E14</f>
        <v>6 tahun 0 bulan</v>
      </c>
      <c r="I27" s="910"/>
      <c r="J27" s="910"/>
      <c r="K27" s="910"/>
      <c r="L27" s="910"/>
      <c r="M27" s="910"/>
      <c r="N27" s="90"/>
      <c r="O27" s="90"/>
    </row>
    <row r="28" spans="1:15" s="91" customFormat="1" ht="21" customHeight="1" x14ac:dyDescent="0.25">
      <c r="A28" s="95" t="s">
        <v>47</v>
      </c>
      <c r="B28" s="903" t="s">
        <v>48</v>
      </c>
      <c r="C28" s="904"/>
      <c r="D28" s="904"/>
      <c r="E28" s="904"/>
      <c r="F28" s="904"/>
      <c r="G28" s="904"/>
      <c r="H28" s="910" t="str">
        <f>PAK!E15</f>
        <v>7 tahun 10 bulan</v>
      </c>
      <c r="I28" s="910"/>
      <c r="J28" s="910"/>
      <c r="K28" s="910"/>
      <c r="L28" s="910"/>
      <c r="M28" s="910"/>
      <c r="N28" s="90"/>
      <c r="O28" s="90"/>
    </row>
    <row r="29" spans="1:15" s="91" customFormat="1" ht="21" customHeight="1" x14ac:dyDescent="0.25">
      <c r="A29" s="95" t="s">
        <v>49</v>
      </c>
      <c r="B29" s="938" t="s">
        <v>50</v>
      </c>
      <c r="C29" s="939"/>
      <c r="D29" s="939"/>
      <c r="E29" s="939"/>
      <c r="F29" s="939"/>
      <c r="G29" s="939"/>
      <c r="H29" s="903" t="str">
        <f>PAK!E16</f>
        <v>Fakultas MIPA Universitas Andalas</v>
      </c>
      <c r="I29" s="904"/>
      <c r="J29" s="904"/>
      <c r="K29" s="904"/>
      <c r="L29" s="904"/>
      <c r="M29" s="905"/>
      <c r="N29" s="90"/>
      <c r="O29" s="90"/>
    </row>
    <row r="30" spans="1:15" s="91" customFormat="1" ht="20.100000000000001" customHeight="1" x14ac:dyDescent="0.25">
      <c r="A30" s="96"/>
      <c r="B30" s="97"/>
      <c r="C30" s="98"/>
      <c r="D30" s="98"/>
      <c r="E30" s="98"/>
      <c r="F30" s="98"/>
      <c r="G30" s="98"/>
      <c r="H30" s="98"/>
      <c r="I30" s="98"/>
      <c r="J30" s="98"/>
      <c r="K30" s="99"/>
      <c r="L30" s="99"/>
      <c r="M30" s="100"/>
      <c r="N30" s="90"/>
      <c r="O30" s="90"/>
    </row>
    <row r="31" spans="1:15" s="91" customFormat="1" ht="15" x14ac:dyDescent="0.25">
      <c r="A31" s="954" t="s">
        <v>1</v>
      </c>
      <c r="B31" s="957" t="s">
        <v>51</v>
      </c>
      <c r="C31" s="957"/>
      <c r="D31" s="957"/>
      <c r="E31" s="957"/>
      <c r="F31" s="957"/>
      <c r="G31" s="957"/>
      <c r="H31" s="957"/>
      <c r="I31" s="957"/>
      <c r="J31" s="957"/>
      <c r="K31" s="957"/>
      <c r="L31" s="957"/>
      <c r="M31" s="957"/>
      <c r="N31" s="90"/>
      <c r="O31" s="90"/>
    </row>
    <row r="32" spans="1:15" s="91" customFormat="1" ht="15" x14ac:dyDescent="0.25">
      <c r="A32" s="955"/>
      <c r="B32" s="955" t="s">
        <v>52</v>
      </c>
      <c r="C32" s="955"/>
      <c r="D32" s="955"/>
      <c r="E32" s="955"/>
      <c r="F32" s="955"/>
      <c r="G32" s="955"/>
      <c r="H32" s="957" t="s">
        <v>53</v>
      </c>
      <c r="I32" s="957"/>
      <c r="J32" s="957"/>
      <c r="K32" s="957"/>
      <c r="L32" s="957"/>
      <c r="M32" s="957"/>
    </row>
    <row r="33" spans="1:13" s="91" customFormat="1" ht="15" x14ac:dyDescent="0.25">
      <c r="A33" s="955"/>
      <c r="B33" s="955"/>
      <c r="C33" s="955"/>
      <c r="D33" s="955"/>
      <c r="E33" s="955"/>
      <c r="F33" s="955"/>
      <c r="G33" s="955"/>
      <c r="H33" s="957" t="s">
        <v>54</v>
      </c>
      <c r="I33" s="957"/>
      <c r="J33" s="957"/>
      <c r="K33" s="957" t="s">
        <v>55</v>
      </c>
      <c r="L33" s="957"/>
      <c r="M33" s="957"/>
    </row>
    <row r="34" spans="1:13" s="91" customFormat="1" ht="15" x14ac:dyDescent="0.25">
      <c r="A34" s="956"/>
      <c r="B34" s="956"/>
      <c r="C34" s="956"/>
      <c r="D34" s="956"/>
      <c r="E34" s="956"/>
      <c r="F34" s="956"/>
      <c r="G34" s="956"/>
      <c r="H34" s="92" t="s">
        <v>56</v>
      </c>
      <c r="I34" s="92" t="s">
        <v>57</v>
      </c>
      <c r="J34" s="92" t="s">
        <v>58</v>
      </c>
      <c r="K34" s="92" t="s">
        <v>56</v>
      </c>
      <c r="L34" s="92" t="s">
        <v>57</v>
      </c>
      <c r="M34" s="92" t="s">
        <v>58</v>
      </c>
    </row>
    <row r="35" spans="1:13" s="91" customFormat="1" ht="15" x14ac:dyDescent="0.25">
      <c r="A35" s="101">
        <v>1</v>
      </c>
      <c r="B35" s="940">
        <v>2</v>
      </c>
      <c r="C35" s="941"/>
      <c r="D35" s="941"/>
      <c r="E35" s="941"/>
      <c r="F35" s="941"/>
      <c r="G35" s="942"/>
      <c r="H35" s="92">
        <v>3</v>
      </c>
      <c r="I35" s="92">
        <v>4</v>
      </c>
      <c r="J35" s="92">
        <v>5</v>
      </c>
      <c r="K35" s="92">
        <v>6</v>
      </c>
      <c r="L35" s="92">
        <v>7</v>
      </c>
      <c r="M35" s="92">
        <v>8</v>
      </c>
    </row>
    <row r="36" spans="1:13" s="106" customFormat="1" ht="25.15" customHeight="1" x14ac:dyDescent="0.3">
      <c r="A36" s="102" t="s">
        <v>5</v>
      </c>
      <c r="B36" s="943" t="s">
        <v>7</v>
      </c>
      <c r="C36" s="944"/>
      <c r="D36" s="944"/>
      <c r="E36" s="944"/>
      <c r="F36" s="944"/>
      <c r="G36" s="944"/>
      <c r="H36" s="103">
        <f>PAK!F20</f>
        <v>200</v>
      </c>
      <c r="I36" s="104">
        <f>PENDIDIKAN!K22</f>
        <v>0</v>
      </c>
      <c r="J36" s="103">
        <f>I36+H36</f>
        <v>200</v>
      </c>
      <c r="K36" s="105"/>
      <c r="L36" s="105"/>
      <c r="M36" s="105"/>
    </row>
    <row r="37" spans="1:13" s="106" customFormat="1" ht="21" customHeight="1" x14ac:dyDescent="0.3">
      <c r="A37" s="107"/>
      <c r="B37" s="108" t="s">
        <v>10</v>
      </c>
      <c r="C37" s="932" t="s">
        <v>80</v>
      </c>
      <c r="D37" s="933"/>
      <c r="E37" s="933"/>
      <c r="F37" s="933"/>
      <c r="G37" s="934"/>
      <c r="H37" s="109"/>
      <c r="I37" s="110">
        <v>0</v>
      </c>
      <c r="J37" s="92"/>
      <c r="K37" s="111"/>
      <c r="L37" s="111"/>
      <c r="M37" s="111"/>
    </row>
    <row r="38" spans="1:13" ht="21" customHeight="1" x14ac:dyDescent="0.3">
      <c r="A38" s="112"/>
      <c r="B38" s="113"/>
      <c r="C38" s="114">
        <v>1</v>
      </c>
      <c r="D38" s="932" t="s">
        <v>17</v>
      </c>
      <c r="E38" s="933"/>
      <c r="F38" s="933"/>
      <c r="G38" s="934"/>
      <c r="H38" s="115"/>
      <c r="I38" s="114"/>
      <c r="J38" s="115"/>
      <c r="K38" s="116"/>
      <c r="L38" s="116"/>
      <c r="M38" s="116"/>
    </row>
    <row r="39" spans="1:13" ht="21" customHeight="1" x14ac:dyDescent="0.3">
      <c r="A39" s="117"/>
      <c r="B39" s="118"/>
      <c r="C39" s="114">
        <v>2</v>
      </c>
      <c r="D39" s="119" t="s">
        <v>18</v>
      </c>
      <c r="E39" s="120"/>
      <c r="F39" s="120"/>
      <c r="G39" s="121"/>
      <c r="H39" s="115"/>
      <c r="I39" s="114"/>
      <c r="J39" s="115"/>
      <c r="K39" s="116"/>
      <c r="L39" s="116"/>
      <c r="M39" s="116"/>
    </row>
    <row r="40" spans="1:13" ht="21" customHeight="1" x14ac:dyDescent="0.3">
      <c r="A40" s="117"/>
      <c r="B40" s="122" t="s">
        <v>9</v>
      </c>
      <c r="C40" s="951" t="s">
        <v>19</v>
      </c>
      <c r="D40" s="952"/>
      <c r="E40" s="952"/>
      <c r="F40" s="952"/>
      <c r="G40" s="953"/>
      <c r="H40" s="115"/>
      <c r="I40" s="114"/>
      <c r="J40" s="115"/>
      <c r="K40" s="116"/>
      <c r="L40" s="116"/>
      <c r="M40" s="116"/>
    </row>
    <row r="41" spans="1:13" ht="21" customHeight="1" x14ac:dyDescent="0.3">
      <c r="A41" s="123"/>
      <c r="B41" s="113"/>
      <c r="C41" s="114"/>
      <c r="D41" s="119" t="s">
        <v>191</v>
      </c>
      <c r="E41" s="120"/>
      <c r="F41" s="120"/>
      <c r="G41" s="121"/>
      <c r="H41" s="115"/>
      <c r="I41" s="124">
        <v>0</v>
      </c>
      <c r="J41" s="115"/>
      <c r="K41" s="116"/>
      <c r="L41" s="116"/>
      <c r="M41" s="116"/>
    </row>
    <row r="42" spans="1:13" ht="24.6" customHeight="1" x14ac:dyDescent="0.3">
      <c r="A42" s="125" t="s">
        <v>6</v>
      </c>
      <c r="B42" s="935" t="s">
        <v>184</v>
      </c>
      <c r="C42" s="936"/>
      <c r="D42" s="936"/>
      <c r="E42" s="936"/>
      <c r="F42" s="936"/>
      <c r="G42" s="937"/>
      <c r="H42" s="126">
        <f>PAK!F22</f>
        <v>0</v>
      </c>
      <c r="I42" s="127">
        <f>I43+I45+I47+I49+I65+I68+I70+I72+I75+I77+I86+I89+I92</f>
        <v>72.59</v>
      </c>
      <c r="J42" s="126">
        <f>I42+H42</f>
        <v>72.59</v>
      </c>
      <c r="K42" s="128"/>
      <c r="L42" s="128"/>
      <c r="M42" s="128"/>
    </row>
    <row r="43" spans="1:13" ht="64.5" customHeight="1" x14ac:dyDescent="0.3">
      <c r="A43" s="129"/>
      <c r="B43" s="130" t="s">
        <v>10</v>
      </c>
      <c r="C43" s="911" t="s">
        <v>81</v>
      </c>
      <c r="D43" s="912"/>
      <c r="E43" s="912"/>
      <c r="F43" s="912"/>
      <c r="G43" s="913"/>
      <c r="H43" s="115"/>
      <c r="I43" s="131">
        <f>PENDIDIKAN!K27</f>
        <v>38.590000000000003</v>
      </c>
      <c r="J43" s="115"/>
      <c r="K43" s="116"/>
      <c r="L43" s="116"/>
      <c r="M43" s="116"/>
    </row>
    <row r="44" spans="1:13" ht="94.9" customHeight="1" x14ac:dyDescent="0.3">
      <c r="A44" s="129"/>
      <c r="B44" s="132"/>
      <c r="C44" s="133"/>
      <c r="D44" s="945" t="s">
        <v>198</v>
      </c>
      <c r="E44" s="946"/>
      <c r="F44" s="946"/>
      <c r="G44" s="947"/>
      <c r="H44" s="134"/>
      <c r="I44" s="134"/>
      <c r="J44" s="134"/>
      <c r="K44" s="134"/>
      <c r="L44" s="134"/>
      <c r="M44" s="134"/>
    </row>
    <row r="45" spans="1:13" ht="24" customHeight="1" x14ac:dyDescent="0.3">
      <c r="A45" s="135"/>
      <c r="B45" s="136" t="s">
        <v>9</v>
      </c>
      <c r="C45" s="906" t="s">
        <v>82</v>
      </c>
      <c r="D45" s="901"/>
      <c r="E45" s="901"/>
      <c r="F45" s="901"/>
      <c r="G45" s="902"/>
      <c r="H45" s="115"/>
      <c r="I45" s="131">
        <f>PENDIDIKAN!K101</f>
        <v>5</v>
      </c>
      <c r="J45" s="115"/>
      <c r="K45" s="116"/>
      <c r="L45" s="116"/>
      <c r="M45" s="116"/>
    </row>
    <row r="46" spans="1:13" ht="21" customHeight="1" x14ac:dyDescent="0.3">
      <c r="A46" s="135"/>
      <c r="B46" s="137"/>
      <c r="C46" s="138"/>
      <c r="D46" s="906" t="s">
        <v>83</v>
      </c>
      <c r="E46" s="901"/>
      <c r="F46" s="901"/>
      <c r="G46" s="902"/>
      <c r="H46" s="115"/>
      <c r="I46" s="131"/>
      <c r="J46" s="115"/>
      <c r="K46" s="116"/>
      <c r="L46" s="116"/>
      <c r="M46" s="116"/>
    </row>
    <row r="47" spans="1:13" ht="28.9" customHeight="1" x14ac:dyDescent="0.3">
      <c r="A47" s="139"/>
      <c r="B47" s="140" t="s">
        <v>11</v>
      </c>
      <c r="C47" s="911" t="s">
        <v>84</v>
      </c>
      <c r="D47" s="912"/>
      <c r="E47" s="912"/>
      <c r="F47" s="912"/>
      <c r="G47" s="913"/>
      <c r="H47" s="141"/>
      <c r="I47" s="131">
        <f>PENDIDIKAN!K112</f>
        <v>0</v>
      </c>
      <c r="J47" s="115"/>
      <c r="K47" s="116"/>
      <c r="L47" s="116"/>
      <c r="M47" s="116"/>
    </row>
    <row r="48" spans="1:13" ht="35.25" customHeight="1" x14ac:dyDescent="0.3">
      <c r="A48" s="139"/>
      <c r="B48" s="137"/>
      <c r="C48" s="138"/>
      <c r="D48" s="906" t="s">
        <v>85</v>
      </c>
      <c r="E48" s="901"/>
      <c r="F48" s="901"/>
      <c r="G48" s="902"/>
      <c r="H48" s="141"/>
      <c r="I48" s="131"/>
      <c r="J48" s="115"/>
      <c r="K48" s="116"/>
      <c r="L48" s="116"/>
      <c r="M48" s="116"/>
    </row>
    <row r="49" spans="1:13" ht="29.45" customHeight="1" x14ac:dyDescent="0.3">
      <c r="A49" s="142"/>
      <c r="B49" s="130" t="s">
        <v>13</v>
      </c>
      <c r="C49" s="911" t="s">
        <v>86</v>
      </c>
      <c r="D49" s="912"/>
      <c r="E49" s="912"/>
      <c r="F49" s="912"/>
      <c r="G49" s="913"/>
      <c r="H49" s="141"/>
      <c r="I49" s="409">
        <f>PENDIDIKAN!K113</f>
        <v>1.5</v>
      </c>
      <c r="J49" s="115"/>
      <c r="K49" s="116"/>
      <c r="L49" s="116"/>
      <c r="M49" s="116"/>
    </row>
    <row r="50" spans="1:13" ht="21" customHeight="1" x14ac:dyDescent="0.3">
      <c r="A50" s="142"/>
      <c r="B50" s="143"/>
      <c r="C50" s="136">
        <v>1</v>
      </c>
      <c r="D50" s="906" t="s">
        <v>87</v>
      </c>
      <c r="E50" s="901"/>
      <c r="F50" s="901"/>
      <c r="G50" s="902"/>
      <c r="H50" s="141"/>
      <c r="I50" s="409">
        <f>PENDIDIKAN!K116</f>
        <v>1</v>
      </c>
      <c r="J50" s="115"/>
      <c r="K50" s="116"/>
      <c r="L50" s="116"/>
      <c r="M50" s="116"/>
    </row>
    <row r="51" spans="1:13" ht="21" customHeight="1" x14ac:dyDescent="0.3">
      <c r="A51" s="142"/>
      <c r="B51" s="143"/>
      <c r="C51" s="144"/>
      <c r="D51" s="145" t="s">
        <v>0</v>
      </c>
      <c r="E51" s="914" t="s">
        <v>88</v>
      </c>
      <c r="F51" s="914"/>
      <c r="G51" s="914"/>
      <c r="H51" s="141"/>
      <c r="I51" s="131"/>
      <c r="J51" s="115"/>
      <c r="K51" s="116"/>
      <c r="L51" s="116"/>
      <c r="M51" s="116"/>
    </row>
    <row r="52" spans="1:13" ht="21" customHeight="1" x14ac:dyDescent="0.3">
      <c r="A52" s="142"/>
      <c r="B52" s="143"/>
      <c r="C52" s="144"/>
      <c r="D52" s="145" t="s">
        <v>21</v>
      </c>
      <c r="E52" s="914" t="s">
        <v>89</v>
      </c>
      <c r="F52" s="914"/>
      <c r="G52" s="914"/>
      <c r="H52" s="141"/>
      <c r="I52" s="131"/>
      <c r="J52" s="115"/>
      <c r="K52" s="116"/>
      <c r="L52" s="116"/>
      <c r="M52" s="116"/>
    </row>
    <row r="53" spans="1:13" ht="21" customHeight="1" x14ac:dyDescent="0.3">
      <c r="A53" s="142"/>
      <c r="B53" s="143"/>
      <c r="C53" s="144"/>
      <c r="D53" s="145" t="s">
        <v>25</v>
      </c>
      <c r="E53" s="914" t="s">
        <v>90</v>
      </c>
      <c r="F53" s="914"/>
      <c r="G53" s="914"/>
      <c r="H53" s="141"/>
      <c r="I53" s="131"/>
      <c r="J53" s="115"/>
      <c r="K53" s="116"/>
      <c r="L53" s="116"/>
      <c r="M53" s="116"/>
    </row>
    <row r="54" spans="1:13" ht="21" customHeight="1" x14ac:dyDescent="0.3">
      <c r="A54" s="146"/>
      <c r="B54" s="143"/>
      <c r="C54" s="147"/>
      <c r="D54" s="145" t="s">
        <v>91</v>
      </c>
      <c r="E54" s="914" t="s">
        <v>92</v>
      </c>
      <c r="F54" s="914"/>
      <c r="G54" s="914"/>
      <c r="H54" s="148"/>
      <c r="I54" s="149"/>
      <c r="J54" s="149"/>
      <c r="K54" s="149"/>
      <c r="L54" s="149"/>
      <c r="M54" s="149"/>
    </row>
    <row r="55" spans="1:13" ht="21" customHeight="1" x14ac:dyDescent="0.3">
      <c r="A55" s="146"/>
      <c r="B55" s="143"/>
      <c r="C55" s="136">
        <v>2</v>
      </c>
      <c r="D55" s="914" t="s">
        <v>93</v>
      </c>
      <c r="E55" s="914"/>
      <c r="F55" s="914"/>
      <c r="G55" s="914"/>
      <c r="H55" s="150"/>
      <c r="I55" s="410">
        <f>PENDIDIKAN!K122</f>
        <v>0.5</v>
      </c>
      <c r="J55" s="151"/>
      <c r="K55" s="151"/>
      <c r="L55" s="151"/>
      <c r="M55" s="151"/>
    </row>
    <row r="56" spans="1:13" ht="21" customHeight="1" x14ac:dyDescent="0.3">
      <c r="A56" s="146"/>
      <c r="B56" s="143"/>
      <c r="C56" s="143"/>
      <c r="D56" s="145" t="s">
        <v>0</v>
      </c>
      <c r="E56" s="914" t="s">
        <v>88</v>
      </c>
      <c r="F56" s="914"/>
      <c r="G56" s="914"/>
      <c r="H56" s="150"/>
      <c r="I56" s="151"/>
      <c r="J56" s="151"/>
      <c r="K56" s="151"/>
      <c r="L56" s="151"/>
      <c r="M56" s="151"/>
    </row>
    <row r="57" spans="1:13" ht="21" customHeight="1" x14ac:dyDescent="0.3">
      <c r="A57" s="146"/>
      <c r="B57" s="143"/>
      <c r="C57" s="143"/>
      <c r="D57" s="145" t="s">
        <v>21</v>
      </c>
      <c r="E57" s="914" t="s">
        <v>89</v>
      </c>
      <c r="F57" s="914"/>
      <c r="G57" s="914"/>
      <c r="H57" s="94"/>
      <c r="I57" s="92"/>
      <c r="J57" s="92"/>
      <c r="K57" s="92"/>
      <c r="L57" s="92"/>
      <c r="M57" s="92"/>
    </row>
    <row r="58" spans="1:13" s="91" customFormat="1" ht="21" customHeight="1" x14ac:dyDescent="0.25">
      <c r="A58" s="107"/>
      <c r="B58" s="143"/>
      <c r="C58" s="143"/>
      <c r="D58" s="145" t="s">
        <v>25</v>
      </c>
      <c r="E58" s="914" t="s">
        <v>90</v>
      </c>
      <c r="F58" s="914"/>
      <c r="G58" s="914"/>
      <c r="H58" s="94"/>
      <c r="I58" s="92"/>
      <c r="J58" s="92"/>
      <c r="K58" s="92"/>
      <c r="L58" s="92"/>
      <c r="M58" s="92"/>
    </row>
    <row r="59" spans="1:13" ht="21" customHeight="1" x14ac:dyDescent="0.3">
      <c r="A59" s="152"/>
      <c r="B59" s="137"/>
      <c r="C59" s="137"/>
      <c r="D59" s="137" t="s">
        <v>91</v>
      </c>
      <c r="E59" s="973" t="s">
        <v>92</v>
      </c>
      <c r="F59" s="974"/>
      <c r="G59" s="975"/>
      <c r="H59" s="153"/>
      <c r="I59" s="124"/>
      <c r="J59" s="115"/>
      <c r="K59" s="116"/>
      <c r="L59" s="116"/>
      <c r="M59" s="116"/>
    </row>
    <row r="60" spans="1:13" ht="15" x14ac:dyDescent="0.3">
      <c r="A60" s="969" t="s">
        <v>1</v>
      </c>
      <c r="B60" s="968" t="s">
        <v>51</v>
      </c>
      <c r="C60" s="968"/>
      <c r="D60" s="968"/>
      <c r="E60" s="968"/>
      <c r="F60" s="968"/>
      <c r="G60" s="968"/>
      <c r="H60" s="968"/>
      <c r="I60" s="968"/>
      <c r="J60" s="968"/>
      <c r="K60" s="968"/>
      <c r="L60" s="968"/>
      <c r="M60" s="968"/>
    </row>
    <row r="61" spans="1:13" ht="15" x14ac:dyDescent="0.3">
      <c r="A61" s="969"/>
      <c r="B61" s="969" t="s">
        <v>52</v>
      </c>
      <c r="C61" s="969"/>
      <c r="D61" s="969"/>
      <c r="E61" s="969"/>
      <c r="F61" s="969"/>
      <c r="G61" s="969"/>
      <c r="H61" s="968" t="s">
        <v>53</v>
      </c>
      <c r="I61" s="968"/>
      <c r="J61" s="968"/>
      <c r="K61" s="968"/>
      <c r="L61" s="968"/>
      <c r="M61" s="968"/>
    </row>
    <row r="62" spans="1:13" ht="15" x14ac:dyDescent="0.3">
      <c r="A62" s="969"/>
      <c r="B62" s="969"/>
      <c r="C62" s="969"/>
      <c r="D62" s="969"/>
      <c r="E62" s="969"/>
      <c r="F62" s="969"/>
      <c r="G62" s="969"/>
      <c r="H62" s="968" t="s">
        <v>54</v>
      </c>
      <c r="I62" s="968"/>
      <c r="J62" s="968"/>
      <c r="K62" s="968" t="s">
        <v>55</v>
      </c>
      <c r="L62" s="968"/>
      <c r="M62" s="968"/>
    </row>
    <row r="63" spans="1:13" ht="15" x14ac:dyDescent="0.3">
      <c r="A63" s="969"/>
      <c r="B63" s="969"/>
      <c r="C63" s="969"/>
      <c r="D63" s="969"/>
      <c r="E63" s="969"/>
      <c r="F63" s="969"/>
      <c r="G63" s="969"/>
      <c r="H63" s="92" t="s">
        <v>56</v>
      </c>
      <c r="I63" s="92" t="s">
        <v>57</v>
      </c>
      <c r="J63" s="92" t="s">
        <v>58</v>
      </c>
      <c r="K63" s="92" t="s">
        <v>56</v>
      </c>
      <c r="L63" s="92" t="s">
        <v>57</v>
      </c>
      <c r="M63" s="92" t="s">
        <v>58</v>
      </c>
    </row>
    <row r="64" spans="1:13" ht="15" x14ac:dyDescent="0.3">
      <c r="A64" s="92">
        <v>1</v>
      </c>
      <c r="B64" s="968">
        <v>2</v>
      </c>
      <c r="C64" s="968"/>
      <c r="D64" s="968"/>
      <c r="E64" s="968"/>
      <c r="F64" s="968"/>
      <c r="G64" s="968"/>
      <c r="H64" s="92">
        <v>3</v>
      </c>
      <c r="I64" s="92">
        <v>4</v>
      </c>
      <c r="J64" s="92">
        <v>5</v>
      </c>
      <c r="K64" s="92">
        <v>6</v>
      </c>
      <c r="L64" s="92">
        <v>7</v>
      </c>
      <c r="M64" s="92">
        <v>8</v>
      </c>
    </row>
    <row r="65" spans="1:13" ht="21" customHeight="1" x14ac:dyDescent="0.3">
      <c r="A65" s="142"/>
      <c r="B65" s="136" t="s">
        <v>94</v>
      </c>
      <c r="C65" s="906" t="s">
        <v>95</v>
      </c>
      <c r="D65" s="901"/>
      <c r="E65" s="901"/>
      <c r="F65" s="901"/>
      <c r="G65" s="902"/>
      <c r="H65" s="153"/>
      <c r="I65" s="124">
        <f>PENDIDIKAN!K126</f>
        <v>16.5</v>
      </c>
      <c r="J65" s="115"/>
      <c r="K65" s="116"/>
      <c r="L65" s="116"/>
      <c r="M65" s="116"/>
    </row>
    <row r="66" spans="1:13" ht="21" customHeight="1" x14ac:dyDescent="0.3">
      <c r="A66" s="142"/>
      <c r="B66" s="143"/>
      <c r="C66" s="145">
        <v>1</v>
      </c>
      <c r="D66" s="906" t="s">
        <v>96</v>
      </c>
      <c r="E66" s="901"/>
      <c r="F66" s="901"/>
      <c r="G66" s="902"/>
      <c r="H66" s="153"/>
      <c r="I66" s="411">
        <f>PENDIDIKAN!K127</f>
        <v>8</v>
      </c>
      <c r="J66" s="115"/>
      <c r="K66" s="116"/>
      <c r="L66" s="116"/>
      <c r="M66" s="116"/>
    </row>
    <row r="67" spans="1:13" ht="21" customHeight="1" x14ac:dyDescent="0.3">
      <c r="A67" s="142"/>
      <c r="B67" s="137"/>
      <c r="C67" s="145">
        <v>2</v>
      </c>
      <c r="D67" s="906" t="s">
        <v>97</v>
      </c>
      <c r="E67" s="901"/>
      <c r="F67" s="901"/>
      <c r="G67" s="902"/>
      <c r="H67" s="153"/>
      <c r="I67" s="124">
        <f>PENDIDIKAN!K144</f>
        <v>8.5</v>
      </c>
      <c r="J67" s="115"/>
      <c r="K67" s="116"/>
      <c r="L67" s="116"/>
      <c r="M67" s="116"/>
    </row>
    <row r="68" spans="1:13" ht="21" customHeight="1" x14ac:dyDescent="0.3">
      <c r="A68" s="142"/>
      <c r="B68" s="136" t="s">
        <v>98</v>
      </c>
      <c r="C68" s="906" t="s">
        <v>99</v>
      </c>
      <c r="D68" s="901"/>
      <c r="E68" s="901"/>
      <c r="F68" s="901"/>
      <c r="G68" s="902"/>
      <c r="H68" s="153"/>
      <c r="I68" s="124">
        <f>PENDIDIKAN!K172</f>
        <v>8</v>
      </c>
      <c r="J68" s="115"/>
      <c r="K68" s="116"/>
      <c r="L68" s="116"/>
      <c r="M68" s="116"/>
    </row>
    <row r="69" spans="1:13" ht="34.5" customHeight="1" x14ac:dyDescent="0.3">
      <c r="A69" s="142"/>
      <c r="B69" s="137"/>
      <c r="C69" s="155"/>
      <c r="D69" s="906" t="s">
        <v>100</v>
      </c>
      <c r="E69" s="901"/>
      <c r="F69" s="901"/>
      <c r="G69" s="902"/>
      <c r="H69" s="153"/>
      <c r="I69" s="124"/>
      <c r="J69" s="115"/>
      <c r="K69" s="116"/>
      <c r="L69" s="116"/>
      <c r="M69" s="116"/>
    </row>
    <row r="70" spans="1:13" ht="21" customHeight="1" x14ac:dyDescent="0.3">
      <c r="A70" s="142"/>
      <c r="B70" s="136" t="s">
        <v>16</v>
      </c>
      <c r="C70" s="906" t="s">
        <v>101</v>
      </c>
      <c r="D70" s="901"/>
      <c r="E70" s="901"/>
      <c r="F70" s="901"/>
      <c r="G70" s="902"/>
      <c r="H70" s="153"/>
      <c r="I70" s="124">
        <f>PENDIDIKAN!K182</f>
        <v>0</v>
      </c>
      <c r="J70" s="115"/>
      <c r="K70" s="116"/>
      <c r="L70" s="116"/>
      <c r="M70" s="116"/>
    </row>
    <row r="71" spans="1:13" ht="21" customHeight="1" x14ac:dyDescent="0.3">
      <c r="A71" s="142"/>
      <c r="B71" s="137"/>
      <c r="C71" s="155"/>
      <c r="D71" s="906" t="s">
        <v>102</v>
      </c>
      <c r="E71" s="901"/>
      <c r="F71" s="901"/>
      <c r="G71" s="902"/>
      <c r="H71" s="153"/>
      <c r="I71" s="124"/>
      <c r="J71" s="115"/>
      <c r="K71" s="116"/>
      <c r="L71" s="116"/>
      <c r="M71" s="116"/>
    </row>
    <row r="72" spans="1:13" ht="21" customHeight="1" x14ac:dyDescent="0.3">
      <c r="A72" s="142"/>
      <c r="B72" s="136" t="s">
        <v>103</v>
      </c>
      <c r="C72" s="906" t="s">
        <v>104</v>
      </c>
      <c r="D72" s="901"/>
      <c r="E72" s="901"/>
      <c r="F72" s="901"/>
      <c r="G72" s="902"/>
      <c r="H72" s="153"/>
      <c r="I72" s="124">
        <f>PENDIDIKAN!K184</f>
        <v>0</v>
      </c>
      <c r="J72" s="115"/>
      <c r="K72" s="116"/>
      <c r="L72" s="116"/>
      <c r="M72" s="116"/>
    </row>
    <row r="73" spans="1:13" ht="21" customHeight="1" x14ac:dyDescent="0.3">
      <c r="A73" s="142"/>
      <c r="B73" s="143"/>
      <c r="C73" s="145">
        <v>1</v>
      </c>
      <c r="D73" s="906" t="s">
        <v>105</v>
      </c>
      <c r="E73" s="901"/>
      <c r="F73" s="901"/>
      <c r="G73" s="902"/>
      <c r="H73" s="153"/>
      <c r="I73" s="124"/>
      <c r="J73" s="115"/>
      <c r="K73" s="116"/>
      <c r="L73" s="116"/>
      <c r="M73" s="116"/>
    </row>
    <row r="74" spans="1:13" ht="31.15" customHeight="1" x14ac:dyDescent="0.3">
      <c r="A74" s="142"/>
      <c r="B74" s="137"/>
      <c r="C74" s="156">
        <v>2</v>
      </c>
      <c r="D74" s="911" t="s">
        <v>192</v>
      </c>
      <c r="E74" s="912"/>
      <c r="F74" s="912"/>
      <c r="G74" s="913"/>
      <c r="H74" s="153"/>
      <c r="I74" s="124"/>
      <c r="J74" s="115"/>
      <c r="K74" s="116"/>
      <c r="L74" s="116"/>
      <c r="M74" s="116"/>
    </row>
    <row r="75" spans="1:13" ht="20.100000000000001" customHeight="1" x14ac:dyDescent="0.3">
      <c r="A75" s="142"/>
      <c r="B75" s="136" t="s">
        <v>5</v>
      </c>
      <c r="C75" s="906" t="s">
        <v>106</v>
      </c>
      <c r="D75" s="901"/>
      <c r="E75" s="901"/>
      <c r="F75" s="901"/>
      <c r="G75" s="902"/>
      <c r="H75" s="153"/>
      <c r="I75" s="124">
        <f>PENDIDIKAN!K187</f>
        <v>0</v>
      </c>
      <c r="J75" s="115"/>
      <c r="K75" s="116"/>
      <c r="L75" s="116"/>
      <c r="M75" s="116"/>
    </row>
    <row r="76" spans="1:13" ht="31.9" customHeight="1" x14ac:dyDescent="0.3">
      <c r="A76" s="142"/>
      <c r="B76" s="137"/>
      <c r="C76" s="155"/>
      <c r="D76" s="906" t="s">
        <v>107</v>
      </c>
      <c r="E76" s="901"/>
      <c r="F76" s="901"/>
      <c r="G76" s="902"/>
      <c r="H76" s="153"/>
      <c r="I76" s="124"/>
      <c r="J76" s="115"/>
      <c r="K76" s="116"/>
      <c r="L76" s="116"/>
      <c r="M76" s="116"/>
    </row>
    <row r="77" spans="1:13" ht="20.100000000000001" customHeight="1" x14ac:dyDescent="0.3">
      <c r="A77" s="142"/>
      <c r="B77" s="136" t="s">
        <v>108</v>
      </c>
      <c r="C77" s="906" t="s">
        <v>109</v>
      </c>
      <c r="D77" s="901"/>
      <c r="E77" s="901"/>
      <c r="F77" s="901"/>
      <c r="G77" s="902"/>
      <c r="H77" s="153"/>
      <c r="I77" s="124">
        <f>PENDIDIKAN!K189</f>
        <v>3</v>
      </c>
      <c r="J77" s="115"/>
      <c r="K77" s="116"/>
      <c r="L77" s="116"/>
      <c r="M77" s="116"/>
    </row>
    <row r="78" spans="1:13" ht="20.100000000000001" customHeight="1" x14ac:dyDescent="0.3">
      <c r="A78" s="142"/>
      <c r="B78" s="143"/>
      <c r="C78" s="145">
        <v>1</v>
      </c>
      <c r="D78" s="906" t="s">
        <v>110</v>
      </c>
      <c r="E78" s="901"/>
      <c r="F78" s="901"/>
      <c r="G78" s="902"/>
      <c r="H78" s="153"/>
      <c r="I78" s="124"/>
      <c r="J78" s="115"/>
      <c r="K78" s="116"/>
      <c r="L78" s="116"/>
      <c r="M78" s="116"/>
    </row>
    <row r="79" spans="1:13" ht="20.100000000000001" customHeight="1" x14ac:dyDescent="0.3">
      <c r="A79" s="142"/>
      <c r="B79" s="143"/>
      <c r="C79" s="156">
        <v>2</v>
      </c>
      <c r="D79" s="929" t="s">
        <v>111</v>
      </c>
      <c r="E79" s="930"/>
      <c r="F79" s="930"/>
      <c r="G79" s="931"/>
      <c r="H79" s="153"/>
      <c r="I79" s="124"/>
      <c r="J79" s="115"/>
      <c r="K79" s="116"/>
      <c r="L79" s="116"/>
      <c r="M79" s="116"/>
    </row>
    <row r="80" spans="1:13" ht="33.75" customHeight="1" x14ac:dyDescent="0.3">
      <c r="A80" s="142"/>
      <c r="B80" s="143"/>
      <c r="C80" s="156">
        <v>3</v>
      </c>
      <c r="D80" s="911" t="s">
        <v>112</v>
      </c>
      <c r="E80" s="912"/>
      <c r="F80" s="912"/>
      <c r="G80" s="913"/>
      <c r="H80" s="153"/>
      <c r="I80" s="124"/>
      <c r="J80" s="115"/>
      <c r="K80" s="116"/>
      <c r="L80" s="116"/>
      <c r="M80" s="116"/>
    </row>
    <row r="81" spans="1:13" ht="33.75" customHeight="1" x14ac:dyDescent="0.3">
      <c r="A81" s="142"/>
      <c r="B81" s="143"/>
      <c r="C81" s="156">
        <v>4</v>
      </c>
      <c r="D81" s="911" t="s">
        <v>113</v>
      </c>
      <c r="E81" s="912"/>
      <c r="F81" s="912"/>
      <c r="G81" s="913"/>
      <c r="H81" s="153"/>
      <c r="I81" s="124"/>
      <c r="J81" s="115"/>
      <c r="K81" s="116"/>
      <c r="L81" s="116"/>
      <c r="M81" s="116"/>
    </row>
    <row r="82" spans="1:13" s="79" customFormat="1" ht="20.100000000000001" customHeight="1" x14ac:dyDescent="0.25">
      <c r="A82" s="142"/>
      <c r="B82" s="143"/>
      <c r="C82" s="145">
        <v>5</v>
      </c>
      <c r="D82" s="906" t="s">
        <v>114</v>
      </c>
      <c r="E82" s="901"/>
      <c r="F82" s="901"/>
      <c r="G82" s="902"/>
      <c r="H82" s="153"/>
      <c r="I82" s="157"/>
      <c r="J82" s="158"/>
      <c r="K82" s="159"/>
      <c r="L82" s="159"/>
      <c r="M82" s="159"/>
    </row>
    <row r="83" spans="1:13" ht="32.25" customHeight="1" x14ac:dyDescent="0.3">
      <c r="A83" s="142"/>
      <c r="B83" s="143"/>
      <c r="C83" s="156">
        <v>6</v>
      </c>
      <c r="D83" s="911" t="s">
        <v>187</v>
      </c>
      <c r="E83" s="912"/>
      <c r="F83" s="912"/>
      <c r="G83" s="913"/>
      <c r="H83" s="153"/>
      <c r="I83" s="124"/>
      <c r="J83" s="115"/>
      <c r="K83" s="116"/>
      <c r="L83" s="116"/>
      <c r="M83" s="116"/>
    </row>
    <row r="84" spans="1:13" ht="31.9" customHeight="1" x14ac:dyDescent="0.3">
      <c r="A84" s="142"/>
      <c r="B84" s="143"/>
      <c r="C84" s="156">
        <v>7</v>
      </c>
      <c r="D84" s="911" t="s">
        <v>115</v>
      </c>
      <c r="E84" s="912"/>
      <c r="F84" s="912"/>
      <c r="G84" s="913"/>
      <c r="H84" s="153"/>
      <c r="I84" s="124"/>
      <c r="J84" s="115"/>
      <c r="K84" s="116"/>
      <c r="L84" s="116"/>
      <c r="M84" s="116"/>
    </row>
    <row r="85" spans="1:13" ht="44.45" customHeight="1" x14ac:dyDescent="0.3">
      <c r="A85" s="142"/>
      <c r="B85" s="137"/>
      <c r="C85" s="156">
        <v>8</v>
      </c>
      <c r="D85" s="923" t="s">
        <v>116</v>
      </c>
      <c r="E85" s="924"/>
      <c r="F85" s="924"/>
      <c r="G85" s="925"/>
      <c r="H85" s="153"/>
      <c r="I85" s="124"/>
      <c r="J85" s="115"/>
      <c r="K85" s="116"/>
      <c r="L85" s="116"/>
      <c r="M85" s="116"/>
    </row>
    <row r="86" spans="1:13" ht="20.100000000000001" customHeight="1" x14ac:dyDescent="0.3">
      <c r="A86" s="142"/>
      <c r="B86" s="130" t="s">
        <v>117</v>
      </c>
      <c r="C86" s="911" t="s">
        <v>118</v>
      </c>
      <c r="D86" s="912"/>
      <c r="E86" s="912"/>
      <c r="F86" s="912"/>
      <c r="G86" s="913"/>
      <c r="H86" s="153"/>
      <c r="I86" s="124">
        <f>PENDIDIKAN!K199</f>
        <v>0</v>
      </c>
      <c r="J86" s="115"/>
      <c r="K86" s="116"/>
      <c r="L86" s="116"/>
      <c r="M86" s="116"/>
    </row>
    <row r="87" spans="1:13" ht="20.100000000000001" customHeight="1" x14ac:dyDescent="0.3">
      <c r="A87" s="142"/>
      <c r="B87" s="143"/>
      <c r="C87" s="145">
        <v>1</v>
      </c>
      <c r="D87" s="906" t="s">
        <v>119</v>
      </c>
      <c r="E87" s="901"/>
      <c r="F87" s="901"/>
      <c r="G87" s="902"/>
      <c r="H87" s="153"/>
      <c r="I87" s="124"/>
      <c r="J87" s="115"/>
      <c r="K87" s="116"/>
      <c r="L87" s="116"/>
      <c r="M87" s="116"/>
    </row>
    <row r="88" spans="1:13" ht="20.100000000000001" customHeight="1" x14ac:dyDescent="0.3">
      <c r="A88" s="160"/>
      <c r="B88" s="137"/>
      <c r="C88" s="145">
        <v>2</v>
      </c>
      <c r="D88" s="906" t="s">
        <v>120</v>
      </c>
      <c r="E88" s="901"/>
      <c r="F88" s="901"/>
      <c r="G88" s="902"/>
      <c r="H88" s="153"/>
      <c r="I88" s="124"/>
      <c r="J88" s="115"/>
      <c r="K88" s="116"/>
      <c r="L88" s="116"/>
      <c r="M88" s="116"/>
    </row>
    <row r="89" spans="1:13" ht="31.5" customHeight="1" x14ac:dyDescent="0.3">
      <c r="A89" s="160"/>
      <c r="B89" s="130" t="s">
        <v>121</v>
      </c>
      <c r="C89" s="929" t="s">
        <v>122</v>
      </c>
      <c r="D89" s="930"/>
      <c r="E89" s="930"/>
      <c r="F89" s="930"/>
      <c r="G89" s="931"/>
      <c r="H89" s="161"/>
      <c r="I89" s="162">
        <f>PENDIDIKAN!K202</f>
        <v>0</v>
      </c>
      <c r="J89" s="108"/>
      <c r="K89" s="163"/>
      <c r="L89" s="163"/>
      <c r="M89" s="163"/>
    </row>
    <row r="90" spans="1:13" ht="21" customHeight="1" x14ac:dyDescent="0.3">
      <c r="A90" s="160"/>
      <c r="B90" s="137"/>
      <c r="C90" s="145">
        <v>1</v>
      </c>
      <c r="D90" s="906" t="s">
        <v>123</v>
      </c>
      <c r="E90" s="901"/>
      <c r="F90" s="901"/>
      <c r="G90" s="902"/>
      <c r="H90" s="164"/>
      <c r="I90" s="124"/>
      <c r="J90" s="115"/>
      <c r="K90" s="116"/>
      <c r="L90" s="116"/>
      <c r="M90" s="116"/>
    </row>
    <row r="91" spans="1:13" ht="21" customHeight="1" x14ac:dyDescent="0.3">
      <c r="A91" s="165"/>
      <c r="B91" s="137"/>
      <c r="C91" s="145">
        <v>2</v>
      </c>
      <c r="D91" s="906" t="s">
        <v>124</v>
      </c>
      <c r="E91" s="901"/>
      <c r="F91" s="901"/>
      <c r="G91" s="902"/>
      <c r="H91" s="164"/>
      <c r="I91" s="124"/>
      <c r="J91" s="115"/>
      <c r="K91" s="116"/>
      <c r="L91" s="116"/>
      <c r="M91" s="116"/>
    </row>
    <row r="92" spans="1:13" ht="31.5" customHeight="1" x14ac:dyDescent="0.3">
      <c r="A92" s="160"/>
      <c r="B92" s="166" t="s">
        <v>132</v>
      </c>
      <c r="C92" s="911" t="s">
        <v>193</v>
      </c>
      <c r="D92" s="912"/>
      <c r="E92" s="912"/>
      <c r="F92" s="912"/>
      <c r="G92" s="913"/>
      <c r="H92" s="167"/>
      <c r="I92" s="168">
        <f>PENDIDIKAN!K205</f>
        <v>0</v>
      </c>
      <c r="J92" s="169"/>
      <c r="K92" s="170"/>
      <c r="L92" s="170"/>
      <c r="M92" s="170"/>
    </row>
    <row r="93" spans="1:13" ht="25.15" customHeight="1" x14ac:dyDescent="0.3">
      <c r="A93" s="160"/>
      <c r="B93" s="171"/>
      <c r="C93" s="145">
        <v>1</v>
      </c>
      <c r="D93" s="970" t="s">
        <v>125</v>
      </c>
      <c r="E93" s="971"/>
      <c r="F93" s="971"/>
      <c r="G93" s="972"/>
      <c r="H93" s="167"/>
      <c r="I93" s="168"/>
      <c r="J93" s="169"/>
      <c r="K93" s="170"/>
      <c r="L93" s="170"/>
      <c r="M93" s="170"/>
    </row>
    <row r="94" spans="1:13" ht="25.15" customHeight="1" x14ac:dyDescent="0.3">
      <c r="A94" s="160"/>
      <c r="B94" s="173"/>
      <c r="C94" s="145">
        <v>2</v>
      </c>
      <c r="D94" s="970" t="s">
        <v>126</v>
      </c>
      <c r="E94" s="971"/>
      <c r="F94" s="971"/>
      <c r="G94" s="972"/>
      <c r="H94" s="167"/>
      <c r="I94" s="168"/>
      <c r="J94" s="169"/>
      <c r="K94" s="170"/>
      <c r="L94" s="170"/>
      <c r="M94" s="170"/>
    </row>
    <row r="95" spans="1:13" ht="25.15" customHeight="1" x14ac:dyDescent="0.3">
      <c r="A95" s="142"/>
      <c r="B95" s="112"/>
      <c r="C95" s="145">
        <v>3</v>
      </c>
      <c r="D95" s="970" t="s">
        <v>127</v>
      </c>
      <c r="E95" s="971"/>
      <c r="F95" s="971"/>
      <c r="G95" s="972"/>
      <c r="H95" s="153"/>
      <c r="I95" s="124"/>
      <c r="J95" s="115"/>
      <c r="K95" s="116"/>
      <c r="L95" s="116"/>
      <c r="M95" s="116"/>
    </row>
    <row r="96" spans="1:13" ht="25.15" customHeight="1" x14ac:dyDescent="0.3">
      <c r="A96" s="142"/>
      <c r="B96" s="171"/>
      <c r="C96" s="145">
        <v>4</v>
      </c>
      <c r="D96" s="970" t="s">
        <v>128</v>
      </c>
      <c r="E96" s="971"/>
      <c r="F96" s="971"/>
      <c r="G96" s="972"/>
      <c r="H96" s="153"/>
      <c r="I96" s="124"/>
      <c r="J96" s="115"/>
      <c r="K96" s="116"/>
      <c r="L96" s="116"/>
      <c r="M96" s="116"/>
    </row>
    <row r="97" spans="1:13" ht="25.15" customHeight="1" x14ac:dyDescent="0.3">
      <c r="A97" s="142"/>
      <c r="B97" s="171"/>
      <c r="C97" s="145">
        <v>5</v>
      </c>
      <c r="D97" s="970" t="s">
        <v>129</v>
      </c>
      <c r="E97" s="971"/>
      <c r="F97" s="971"/>
      <c r="G97" s="972"/>
      <c r="H97" s="153"/>
      <c r="I97" s="124"/>
      <c r="J97" s="115"/>
      <c r="K97" s="116"/>
      <c r="L97" s="116"/>
      <c r="M97" s="116"/>
    </row>
    <row r="98" spans="1:13" ht="25.15" customHeight="1" x14ac:dyDescent="0.3">
      <c r="A98" s="160"/>
      <c r="B98" s="112"/>
      <c r="C98" s="145">
        <v>6</v>
      </c>
      <c r="D98" s="970" t="s">
        <v>130</v>
      </c>
      <c r="E98" s="971"/>
      <c r="F98" s="971"/>
      <c r="G98" s="972"/>
      <c r="H98" s="153"/>
      <c r="I98" s="124"/>
      <c r="J98" s="115"/>
      <c r="K98" s="116"/>
      <c r="L98" s="116"/>
      <c r="M98" s="116"/>
    </row>
    <row r="99" spans="1:13" ht="25.15" customHeight="1" x14ac:dyDescent="0.3">
      <c r="A99" s="142"/>
      <c r="B99" s="174"/>
      <c r="C99" s="145">
        <v>7</v>
      </c>
      <c r="D99" s="970" t="s">
        <v>131</v>
      </c>
      <c r="E99" s="971"/>
      <c r="F99" s="971"/>
      <c r="G99" s="972"/>
      <c r="H99" s="153"/>
      <c r="I99" s="124"/>
      <c r="J99" s="115"/>
      <c r="K99" s="116"/>
      <c r="L99" s="116"/>
      <c r="M99" s="116"/>
    </row>
    <row r="100" spans="1:13" ht="15" x14ac:dyDescent="0.3">
      <c r="A100" s="954" t="s">
        <v>1</v>
      </c>
      <c r="B100" s="968" t="s">
        <v>51</v>
      </c>
      <c r="C100" s="968"/>
      <c r="D100" s="968"/>
      <c r="E100" s="968"/>
      <c r="F100" s="968"/>
      <c r="G100" s="968"/>
      <c r="H100" s="968"/>
      <c r="I100" s="968"/>
      <c r="J100" s="968"/>
      <c r="K100" s="968"/>
      <c r="L100" s="968"/>
      <c r="M100" s="968"/>
    </row>
    <row r="101" spans="1:13" ht="15" x14ac:dyDescent="0.3">
      <c r="A101" s="955"/>
      <c r="B101" s="955" t="s">
        <v>52</v>
      </c>
      <c r="C101" s="955"/>
      <c r="D101" s="955"/>
      <c r="E101" s="955"/>
      <c r="F101" s="955"/>
      <c r="G101" s="955"/>
      <c r="H101" s="957" t="s">
        <v>53</v>
      </c>
      <c r="I101" s="957"/>
      <c r="J101" s="957"/>
      <c r="K101" s="957"/>
      <c r="L101" s="957"/>
      <c r="M101" s="957"/>
    </row>
    <row r="102" spans="1:13" ht="15" x14ac:dyDescent="0.3">
      <c r="A102" s="955"/>
      <c r="B102" s="955"/>
      <c r="C102" s="955"/>
      <c r="D102" s="955"/>
      <c r="E102" s="955"/>
      <c r="F102" s="955"/>
      <c r="G102" s="955"/>
      <c r="H102" s="957" t="s">
        <v>54</v>
      </c>
      <c r="I102" s="957"/>
      <c r="J102" s="957"/>
      <c r="K102" s="957" t="s">
        <v>55</v>
      </c>
      <c r="L102" s="957"/>
      <c r="M102" s="957"/>
    </row>
    <row r="103" spans="1:13" ht="15" x14ac:dyDescent="0.3">
      <c r="A103" s="956"/>
      <c r="B103" s="956"/>
      <c r="C103" s="956"/>
      <c r="D103" s="956"/>
      <c r="E103" s="956"/>
      <c r="F103" s="956"/>
      <c r="G103" s="956"/>
      <c r="H103" s="92" t="s">
        <v>56</v>
      </c>
      <c r="I103" s="92" t="s">
        <v>57</v>
      </c>
      <c r="J103" s="92" t="s">
        <v>58</v>
      </c>
      <c r="K103" s="92" t="s">
        <v>56</v>
      </c>
      <c r="L103" s="92" t="s">
        <v>57</v>
      </c>
      <c r="M103" s="92" t="s">
        <v>58</v>
      </c>
    </row>
    <row r="104" spans="1:13" ht="15" x14ac:dyDescent="0.3">
      <c r="A104" s="92">
        <v>1</v>
      </c>
      <c r="B104" s="940">
        <v>2</v>
      </c>
      <c r="C104" s="941"/>
      <c r="D104" s="941"/>
      <c r="E104" s="941"/>
      <c r="F104" s="941"/>
      <c r="G104" s="942"/>
      <c r="H104" s="92">
        <v>3</v>
      </c>
      <c r="I104" s="92">
        <v>4</v>
      </c>
      <c r="J104" s="92">
        <v>5</v>
      </c>
      <c r="K104" s="92">
        <v>6</v>
      </c>
      <c r="L104" s="92">
        <v>7</v>
      </c>
      <c r="M104" s="92">
        <v>8</v>
      </c>
    </row>
    <row r="105" spans="1:13" s="65" customFormat="1" ht="21.75" customHeight="1" x14ac:dyDescent="0.2">
      <c r="A105" s="175" t="s">
        <v>8</v>
      </c>
      <c r="B105" s="917" t="s">
        <v>183</v>
      </c>
      <c r="C105" s="918"/>
      <c r="D105" s="918"/>
      <c r="E105" s="918"/>
      <c r="F105" s="918"/>
      <c r="G105" s="919"/>
      <c r="H105" s="176">
        <f>PAK!F23</f>
        <v>0</v>
      </c>
      <c r="I105" s="177">
        <f>I106+I138+I140+I147+I150</f>
        <v>41.669999999999995</v>
      </c>
      <c r="J105" s="126">
        <f>I105+H105</f>
        <v>41.669999999999995</v>
      </c>
      <c r="K105" s="128"/>
      <c r="L105" s="128"/>
      <c r="M105" s="128"/>
    </row>
    <row r="106" spans="1:13" ht="33.75" customHeight="1" x14ac:dyDescent="0.3">
      <c r="A106" s="142"/>
      <c r="B106" s="178" t="s">
        <v>10</v>
      </c>
      <c r="C106" s="906" t="s">
        <v>289</v>
      </c>
      <c r="D106" s="901"/>
      <c r="E106" s="901"/>
      <c r="F106" s="901"/>
      <c r="G106" s="902"/>
      <c r="H106" s="179"/>
      <c r="I106" s="124">
        <f>PENELITIAN!N23</f>
        <v>41.669999999999995</v>
      </c>
      <c r="J106" s="115"/>
      <c r="K106" s="116"/>
      <c r="L106" s="116"/>
      <c r="M106" s="116"/>
    </row>
    <row r="107" spans="1:13" ht="17.45" customHeight="1" x14ac:dyDescent="0.3">
      <c r="A107" s="142"/>
      <c r="B107" s="180"/>
      <c r="C107" s="181">
        <v>1</v>
      </c>
      <c r="D107" s="911" t="s">
        <v>201</v>
      </c>
      <c r="E107" s="912"/>
      <c r="F107" s="912"/>
      <c r="G107" s="913"/>
      <c r="H107" s="179"/>
      <c r="I107" s="124"/>
      <c r="J107" s="115"/>
      <c r="K107" s="182"/>
      <c r="L107" s="182"/>
      <c r="M107" s="116"/>
    </row>
    <row r="108" spans="1:13" ht="31.5" customHeight="1" x14ac:dyDescent="0.3">
      <c r="A108" s="142"/>
      <c r="B108" s="180"/>
      <c r="C108" s="144"/>
      <c r="D108" s="183" t="s">
        <v>283</v>
      </c>
      <c r="E108" s="911" t="s">
        <v>280</v>
      </c>
      <c r="F108" s="912"/>
      <c r="G108" s="913"/>
      <c r="H108" s="184"/>
      <c r="I108" s="124"/>
      <c r="J108" s="115"/>
      <c r="K108" s="182"/>
      <c r="L108" s="182"/>
      <c r="M108" s="116"/>
    </row>
    <row r="109" spans="1:13" ht="21" customHeight="1" x14ac:dyDescent="0.3">
      <c r="A109" s="142"/>
      <c r="B109" s="143"/>
      <c r="C109" s="144"/>
      <c r="D109" s="180"/>
      <c r="E109" s="187" t="s">
        <v>133</v>
      </c>
      <c r="F109" s="906" t="s">
        <v>281</v>
      </c>
      <c r="G109" s="902"/>
      <c r="H109" s="184"/>
      <c r="I109" s="124"/>
      <c r="J109" s="115"/>
      <c r="K109" s="182"/>
      <c r="L109" s="182"/>
      <c r="M109" s="116"/>
    </row>
    <row r="110" spans="1:13" ht="21" customHeight="1" x14ac:dyDescent="0.3">
      <c r="A110" s="142"/>
      <c r="B110" s="143"/>
      <c r="C110" s="144"/>
      <c r="D110" s="185"/>
      <c r="E110" s="187" t="s">
        <v>135</v>
      </c>
      <c r="F110" s="906" t="s">
        <v>134</v>
      </c>
      <c r="G110" s="902"/>
      <c r="H110" s="184"/>
      <c r="I110" s="124"/>
      <c r="J110" s="115"/>
      <c r="K110" s="182"/>
      <c r="L110" s="182"/>
      <c r="M110" s="116"/>
    </row>
    <row r="111" spans="1:13" ht="46.15" customHeight="1" x14ac:dyDescent="0.3">
      <c r="A111" s="142"/>
      <c r="B111" s="180"/>
      <c r="C111" s="144"/>
      <c r="D111" s="183" t="s">
        <v>284</v>
      </c>
      <c r="E111" s="906" t="s">
        <v>282</v>
      </c>
      <c r="F111" s="901"/>
      <c r="G111" s="902"/>
      <c r="H111" s="184"/>
      <c r="I111" s="124"/>
      <c r="J111" s="115"/>
      <c r="K111" s="182"/>
      <c r="L111" s="182"/>
      <c r="M111" s="116"/>
    </row>
    <row r="112" spans="1:13" ht="21" customHeight="1" x14ac:dyDescent="0.3">
      <c r="A112" s="142"/>
      <c r="B112" s="143"/>
      <c r="C112" s="144"/>
      <c r="D112" s="180"/>
      <c r="E112" s="187" t="s">
        <v>133</v>
      </c>
      <c r="F112" s="906" t="s">
        <v>136</v>
      </c>
      <c r="G112" s="902"/>
      <c r="H112" s="184"/>
      <c r="I112" s="124"/>
      <c r="J112" s="115"/>
      <c r="K112" s="182"/>
      <c r="L112" s="182"/>
      <c r="M112" s="116"/>
    </row>
    <row r="113" spans="1:13" ht="21" customHeight="1" x14ac:dyDescent="0.3">
      <c r="A113" s="142"/>
      <c r="B113" s="143"/>
      <c r="C113" s="144"/>
      <c r="D113" s="185"/>
      <c r="E113" s="187" t="s">
        <v>135</v>
      </c>
      <c r="F113" s="906" t="s">
        <v>139</v>
      </c>
      <c r="G113" s="902"/>
      <c r="H113" s="184"/>
      <c r="I113" s="124"/>
      <c r="J113" s="115"/>
      <c r="K113" s="182"/>
      <c r="L113" s="182"/>
      <c r="M113" s="116"/>
    </row>
    <row r="114" spans="1:13" ht="29.25" customHeight="1" x14ac:dyDescent="0.3">
      <c r="A114" s="142"/>
      <c r="B114" s="143"/>
      <c r="C114" s="144"/>
      <c r="D114" s="183" t="s">
        <v>285</v>
      </c>
      <c r="E114" s="914" t="s">
        <v>433</v>
      </c>
      <c r="F114" s="914"/>
      <c r="G114" s="914"/>
      <c r="H114" s="184"/>
      <c r="I114" s="397">
        <f>PENELITIAN!N31</f>
        <v>41.669999999999995</v>
      </c>
      <c r="J114" s="115"/>
      <c r="K114" s="182"/>
      <c r="L114" s="182"/>
      <c r="M114" s="116"/>
    </row>
    <row r="115" spans="1:13" ht="28.15" customHeight="1" x14ac:dyDescent="0.3">
      <c r="A115" s="142"/>
      <c r="B115" s="143"/>
      <c r="C115" s="186"/>
      <c r="D115" s="143"/>
      <c r="E115" s="187" t="s">
        <v>133</v>
      </c>
      <c r="F115" s="906" t="s">
        <v>354</v>
      </c>
      <c r="G115" s="902"/>
      <c r="H115" s="184"/>
      <c r="I115" s="124"/>
      <c r="J115" s="115"/>
      <c r="K115" s="182"/>
      <c r="L115" s="182"/>
      <c r="M115" s="116"/>
    </row>
    <row r="116" spans="1:13" ht="28.15" customHeight="1" x14ac:dyDescent="0.3">
      <c r="A116" s="142"/>
      <c r="B116" s="143"/>
      <c r="C116" s="186"/>
      <c r="D116" s="143"/>
      <c r="E116" s="187" t="s">
        <v>135</v>
      </c>
      <c r="F116" s="906" t="s">
        <v>355</v>
      </c>
      <c r="G116" s="902"/>
      <c r="H116" s="184"/>
      <c r="I116" s="124"/>
      <c r="J116" s="115"/>
      <c r="K116" s="182"/>
      <c r="L116" s="182"/>
      <c r="M116" s="116"/>
    </row>
    <row r="117" spans="1:13" ht="28.15" customHeight="1" x14ac:dyDescent="0.3">
      <c r="A117" s="142"/>
      <c r="B117" s="143"/>
      <c r="C117" s="186"/>
      <c r="D117" s="137"/>
      <c r="E117" s="187" t="s">
        <v>137</v>
      </c>
      <c r="F117" s="906" t="s">
        <v>449</v>
      </c>
      <c r="G117" s="902"/>
      <c r="H117" s="184"/>
      <c r="I117" s="124"/>
      <c r="J117" s="115"/>
      <c r="K117" s="182"/>
      <c r="L117" s="182"/>
      <c r="M117" s="116"/>
    </row>
    <row r="118" spans="1:13" ht="28.15" customHeight="1" x14ac:dyDescent="0.3">
      <c r="A118" s="142"/>
      <c r="B118" s="143"/>
      <c r="C118" s="186"/>
      <c r="D118" s="137"/>
      <c r="E118" s="187" t="s">
        <v>286</v>
      </c>
      <c r="F118" s="906" t="s">
        <v>489</v>
      </c>
      <c r="G118" s="902"/>
      <c r="H118" s="184"/>
      <c r="I118" s="124"/>
      <c r="J118" s="115"/>
      <c r="K118" s="182"/>
      <c r="L118" s="182"/>
      <c r="M118" s="116"/>
    </row>
    <row r="119" spans="1:13" ht="28.15" customHeight="1" x14ac:dyDescent="0.3">
      <c r="A119" s="142"/>
      <c r="B119" s="143"/>
      <c r="C119" s="186"/>
      <c r="D119" s="137"/>
      <c r="E119" s="187" t="s">
        <v>287</v>
      </c>
      <c r="F119" s="906" t="s">
        <v>451</v>
      </c>
      <c r="G119" s="902"/>
      <c r="H119" s="184"/>
      <c r="I119" s="124"/>
      <c r="J119" s="115"/>
      <c r="K119" s="182"/>
      <c r="L119" s="182"/>
      <c r="M119" s="116"/>
    </row>
    <row r="120" spans="1:13" ht="28.15" customHeight="1" x14ac:dyDescent="0.3">
      <c r="A120" s="142"/>
      <c r="B120" s="143"/>
      <c r="C120" s="186"/>
      <c r="D120" s="137"/>
      <c r="E120" s="187" t="s">
        <v>288</v>
      </c>
      <c r="F120" s="906" t="s">
        <v>490</v>
      </c>
      <c r="G120" s="902"/>
      <c r="H120" s="184"/>
      <c r="I120" s="124"/>
      <c r="J120" s="115"/>
      <c r="K120" s="182"/>
      <c r="L120" s="182"/>
      <c r="M120" s="116"/>
    </row>
    <row r="121" spans="1:13" ht="29.25" customHeight="1" x14ac:dyDescent="0.3">
      <c r="A121" s="142"/>
      <c r="B121" s="180"/>
      <c r="C121" s="181">
        <v>2</v>
      </c>
      <c r="D121" s="911" t="s">
        <v>290</v>
      </c>
      <c r="E121" s="912"/>
      <c r="F121" s="912"/>
      <c r="G121" s="913"/>
      <c r="H121" s="179"/>
      <c r="I121" s="124"/>
      <c r="J121" s="115"/>
      <c r="K121" s="182"/>
      <c r="L121" s="182"/>
      <c r="M121" s="116"/>
    </row>
    <row r="122" spans="1:13" ht="31.15" customHeight="1" x14ac:dyDescent="0.3">
      <c r="A122" s="146"/>
      <c r="B122" s="143"/>
      <c r="C122" s="186"/>
      <c r="D122" s="183" t="s">
        <v>0</v>
      </c>
      <c r="E122" s="911" t="s">
        <v>291</v>
      </c>
      <c r="F122" s="912"/>
      <c r="G122" s="913"/>
      <c r="H122" s="184"/>
      <c r="I122" s="149"/>
      <c r="J122" s="149"/>
      <c r="K122" s="149"/>
      <c r="L122" s="149"/>
      <c r="M122" s="149"/>
    </row>
    <row r="123" spans="1:13" ht="27" customHeight="1" x14ac:dyDescent="0.3">
      <c r="A123" s="142"/>
      <c r="B123" s="143"/>
      <c r="C123" s="144"/>
      <c r="D123" s="180"/>
      <c r="E123" s="187" t="s">
        <v>133</v>
      </c>
      <c r="F123" s="906" t="s">
        <v>453</v>
      </c>
      <c r="G123" s="902"/>
      <c r="H123" s="184"/>
      <c r="I123" s="124"/>
      <c r="J123" s="115"/>
      <c r="K123" s="182"/>
      <c r="L123" s="182"/>
      <c r="M123" s="116"/>
    </row>
    <row r="124" spans="1:13" ht="27" customHeight="1" x14ac:dyDescent="0.3">
      <c r="A124" s="142"/>
      <c r="B124" s="374"/>
      <c r="C124" s="144"/>
      <c r="D124" s="180"/>
      <c r="E124" s="187" t="s">
        <v>135</v>
      </c>
      <c r="F124" s="906" t="s">
        <v>454</v>
      </c>
      <c r="G124" s="902"/>
      <c r="H124" s="375"/>
      <c r="I124" s="124"/>
      <c r="J124" s="115"/>
      <c r="K124" s="182"/>
      <c r="L124" s="182"/>
      <c r="M124" s="116"/>
    </row>
    <row r="125" spans="1:13" ht="27" customHeight="1" x14ac:dyDescent="0.3">
      <c r="A125" s="142"/>
      <c r="B125" s="374"/>
      <c r="C125" s="144"/>
      <c r="D125" s="180"/>
      <c r="E125" s="187" t="s">
        <v>137</v>
      </c>
      <c r="F125" s="906" t="s">
        <v>492</v>
      </c>
      <c r="G125" s="902"/>
      <c r="H125" s="375"/>
      <c r="I125" s="124"/>
      <c r="J125" s="115"/>
      <c r="K125" s="182"/>
      <c r="L125" s="182"/>
      <c r="M125" s="116"/>
    </row>
    <row r="126" spans="1:13" ht="21" customHeight="1" x14ac:dyDescent="0.3">
      <c r="A126" s="142"/>
      <c r="B126" s="143"/>
      <c r="C126" s="144"/>
      <c r="D126" s="185"/>
      <c r="E126" s="187" t="s">
        <v>286</v>
      </c>
      <c r="F126" s="906" t="s">
        <v>139</v>
      </c>
      <c r="G126" s="902"/>
      <c r="H126" s="184"/>
      <c r="I126" s="124"/>
      <c r="J126" s="115"/>
      <c r="K126" s="182"/>
      <c r="L126" s="182"/>
      <c r="M126" s="116"/>
    </row>
    <row r="127" spans="1:13" ht="31.5" customHeight="1" x14ac:dyDescent="0.3">
      <c r="A127" s="146"/>
      <c r="B127" s="143"/>
      <c r="C127" s="186"/>
      <c r="D127" s="183" t="s">
        <v>21</v>
      </c>
      <c r="E127" s="911" t="s">
        <v>292</v>
      </c>
      <c r="F127" s="912"/>
      <c r="G127" s="913"/>
      <c r="H127" s="184"/>
      <c r="I127" s="149"/>
      <c r="J127" s="149"/>
      <c r="K127" s="149"/>
      <c r="L127" s="149"/>
      <c r="M127" s="149"/>
    </row>
    <row r="128" spans="1:13" ht="21" customHeight="1" x14ac:dyDescent="0.3">
      <c r="A128" s="142"/>
      <c r="B128" s="143"/>
      <c r="C128" s="144"/>
      <c r="D128" s="180"/>
      <c r="E128" s="187" t="s">
        <v>133</v>
      </c>
      <c r="F128" s="906" t="s">
        <v>136</v>
      </c>
      <c r="G128" s="902"/>
      <c r="H128" s="184"/>
      <c r="I128" s="124"/>
      <c r="J128" s="115"/>
      <c r="K128" s="182"/>
      <c r="L128" s="182"/>
      <c r="M128" s="116"/>
    </row>
    <row r="129" spans="1:13" ht="21" customHeight="1" x14ac:dyDescent="0.3">
      <c r="A129" s="142"/>
      <c r="B129" s="143"/>
      <c r="C129" s="144"/>
      <c r="D129" s="185"/>
      <c r="E129" s="187" t="s">
        <v>135</v>
      </c>
      <c r="F129" s="906" t="s">
        <v>139</v>
      </c>
      <c r="G129" s="902"/>
      <c r="H129" s="184"/>
      <c r="I129" s="124"/>
      <c r="J129" s="115"/>
      <c r="K129" s="182"/>
      <c r="L129" s="182"/>
      <c r="M129" s="116"/>
    </row>
    <row r="130" spans="1:13" ht="34.9" customHeight="1" x14ac:dyDescent="0.3">
      <c r="A130" s="146"/>
      <c r="B130" s="143"/>
      <c r="C130" s="186"/>
      <c r="D130" s="183" t="s">
        <v>25</v>
      </c>
      <c r="E130" s="911" t="s">
        <v>293</v>
      </c>
      <c r="F130" s="912"/>
      <c r="G130" s="913"/>
      <c r="H130" s="184"/>
      <c r="I130" s="149"/>
      <c r="J130" s="149"/>
      <c r="K130" s="149"/>
      <c r="L130" s="149"/>
      <c r="M130" s="149"/>
    </row>
    <row r="131" spans="1:13" ht="21" customHeight="1" x14ac:dyDescent="0.3">
      <c r="A131" s="142"/>
      <c r="B131" s="143"/>
      <c r="C131" s="144"/>
      <c r="D131" s="180"/>
      <c r="E131" s="187" t="s">
        <v>133</v>
      </c>
      <c r="F131" s="906" t="s">
        <v>136</v>
      </c>
      <c r="G131" s="902"/>
      <c r="H131" s="184"/>
      <c r="I131" s="124"/>
      <c r="J131" s="115"/>
      <c r="K131" s="182"/>
      <c r="L131" s="182"/>
      <c r="M131" s="116"/>
    </row>
    <row r="132" spans="1:13" ht="21" customHeight="1" x14ac:dyDescent="0.3">
      <c r="A132" s="142"/>
      <c r="B132" s="143"/>
      <c r="C132" s="144"/>
      <c r="D132" s="185"/>
      <c r="E132" s="187" t="s">
        <v>135</v>
      </c>
      <c r="F132" s="906" t="s">
        <v>139</v>
      </c>
      <c r="G132" s="902"/>
      <c r="H132" s="184"/>
      <c r="I132" s="124"/>
      <c r="J132" s="115"/>
      <c r="K132" s="182"/>
      <c r="L132" s="182"/>
      <c r="M132" s="116"/>
    </row>
    <row r="133" spans="1:13" ht="44.25" customHeight="1" x14ac:dyDescent="0.3">
      <c r="A133" s="146"/>
      <c r="B133" s="143"/>
      <c r="C133" s="186"/>
      <c r="D133" s="183" t="s">
        <v>91</v>
      </c>
      <c r="E133" s="911" t="s">
        <v>294</v>
      </c>
      <c r="F133" s="912"/>
      <c r="G133" s="913"/>
      <c r="H133" s="184"/>
      <c r="I133" s="149"/>
      <c r="J133" s="149"/>
      <c r="K133" s="149"/>
      <c r="L133" s="149"/>
      <c r="M133" s="149"/>
    </row>
    <row r="134" spans="1:13" ht="21" customHeight="1" x14ac:dyDescent="0.3">
      <c r="A134" s="142"/>
      <c r="B134" s="143"/>
      <c r="C134" s="144"/>
      <c r="D134" s="180"/>
      <c r="E134" s="187" t="s">
        <v>133</v>
      </c>
      <c r="F134" s="906" t="s">
        <v>136</v>
      </c>
      <c r="G134" s="902"/>
      <c r="H134" s="184"/>
      <c r="I134" s="124"/>
      <c r="J134" s="115"/>
      <c r="K134" s="182"/>
      <c r="L134" s="182"/>
      <c r="M134" s="116"/>
    </row>
    <row r="135" spans="1:13" ht="21" customHeight="1" x14ac:dyDescent="0.3">
      <c r="A135" s="142"/>
      <c r="B135" s="143"/>
      <c r="C135" s="144"/>
      <c r="D135" s="185"/>
      <c r="E135" s="187" t="s">
        <v>135</v>
      </c>
      <c r="F135" s="906" t="s">
        <v>139</v>
      </c>
      <c r="G135" s="902"/>
      <c r="H135" s="184"/>
      <c r="I135" s="124"/>
      <c r="J135" s="115"/>
      <c r="K135" s="182"/>
      <c r="L135" s="182"/>
      <c r="M135" s="116"/>
    </row>
    <row r="136" spans="1:13" ht="32.25" customHeight="1" x14ac:dyDescent="0.3">
      <c r="A136" s="146"/>
      <c r="B136" s="143"/>
      <c r="C136" s="186"/>
      <c r="D136" s="183" t="s">
        <v>405</v>
      </c>
      <c r="E136" s="911" t="s">
        <v>295</v>
      </c>
      <c r="F136" s="912"/>
      <c r="G136" s="913"/>
      <c r="H136" s="184"/>
      <c r="I136" s="149"/>
      <c r="J136" s="149"/>
      <c r="K136" s="149"/>
      <c r="L136" s="149"/>
      <c r="M136" s="149"/>
    </row>
    <row r="137" spans="1:13" ht="34.15" customHeight="1" x14ac:dyDescent="0.3">
      <c r="A137" s="142"/>
      <c r="B137" s="180"/>
      <c r="C137" s="181">
        <v>3</v>
      </c>
      <c r="D137" s="911" t="s">
        <v>296</v>
      </c>
      <c r="E137" s="912"/>
      <c r="F137" s="912"/>
      <c r="G137" s="913"/>
      <c r="H137" s="179"/>
      <c r="I137" s="124"/>
      <c r="J137" s="115"/>
      <c r="K137" s="182"/>
      <c r="L137" s="182"/>
      <c r="M137" s="116"/>
    </row>
    <row r="138" spans="1:13" ht="32.25" customHeight="1" x14ac:dyDescent="0.3">
      <c r="A138" s="142"/>
      <c r="B138" s="136" t="s">
        <v>9</v>
      </c>
      <c r="C138" s="951" t="s">
        <v>297</v>
      </c>
      <c r="D138" s="980"/>
      <c r="E138" s="980"/>
      <c r="F138" s="980"/>
      <c r="G138" s="981"/>
      <c r="H138" s="179"/>
      <c r="I138" s="124"/>
      <c r="J138" s="115"/>
      <c r="K138" s="182"/>
      <c r="L138" s="182"/>
      <c r="M138" s="116"/>
    </row>
    <row r="139" spans="1:13" ht="23.25" customHeight="1" x14ac:dyDescent="0.3">
      <c r="A139" s="142"/>
      <c r="B139" s="137"/>
      <c r="C139" s="138"/>
      <c r="D139" s="906" t="s">
        <v>138</v>
      </c>
      <c r="E139" s="901"/>
      <c r="F139" s="901"/>
      <c r="G139" s="902"/>
      <c r="H139" s="179"/>
      <c r="I139" s="124"/>
      <c r="J139" s="115"/>
      <c r="K139" s="182"/>
      <c r="L139" s="182"/>
      <c r="M139" s="116"/>
    </row>
    <row r="140" spans="1:13" ht="36.75" customHeight="1" x14ac:dyDescent="0.3">
      <c r="A140" s="142"/>
      <c r="B140" s="136" t="s">
        <v>11</v>
      </c>
      <c r="C140" s="906" t="s">
        <v>298</v>
      </c>
      <c r="D140" s="901"/>
      <c r="E140" s="901"/>
      <c r="F140" s="901"/>
      <c r="G140" s="902"/>
      <c r="H140" s="179"/>
      <c r="I140" s="124"/>
      <c r="J140" s="115"/>
      <c r="K140" s="182"/>
      <c r="L140" s="182"/>
      <c r="M140" s="116"/>
    </row>
    <row r="141" spans="1:13" ht="24" customHeight="1" x14ac:dyDescent="0.3">
      <c r="A141" s="142"/>
      <c r="B141" s="137"/>
      <c r="C141" s="138"/>
      <c r="D141" s="906" t="s">
        <v>138</v>
      </c>
      <c r="E141" s="901"/>
      <c r="F141" s="901"/>
      <c r="G141" s="902"/>
      <c r="H141" s="179"/>
      <c r="I141" s="124"/>
      <c r="J141" s="115"/>
      <c r="K141" s="182"/>
      <c r="L141" s="182"/>
      <c r="M141" s="116"/>
    </row>
    <row r="142" spans="1:13" ht="15" x14ac:dyDescent="0.3">
      <c r="A142" s="969" t="s">
        <v>1</v>
      </c>
      <c r="B142" s="968" t="s">
        <v>51</v>
      </c>
      <c r="C142" s="968"/>
      <c r="D142" s="968"/>
      <c r="E142" s="968"/>
      <c r="F142" s="968"/>
      <c r="G142" s="968"/>
      <c r="H142" s="968"/>
      <c r="I142" s="968"/>
      <c r="J142" s="968"/>
      <c r="K142" s="968"/>
      <c r="L142" s="968"/>
      <c r="M142" s="968"/>
    </row>
    <row r="143" spans="1:13" ht="15" x14ac:dyDescent="0.3">
      <c r="A143" s="969"/>
      <c r="B143" s="969" t="s">
        <v>52</v>
      </c>
      <c r="C143" s="969"/>
      <c r="D143" s="969"/>
      <c r="E143" s="969"/>
      <c r="F143" s="969"/>
      <c r="G143" s="969"/>
      <c r="H143" s="968" t="s">
        <v>53</v>
      </c>
      <c r="I143" s="968"/>
      <c r="J143" s="968"/>
      <c r="K143" s="968"/>
      <c r="L143" s="968"/>
      <c r="M143" s="968"/>
    </row>
    <row r="144" spans="1:13" ht="15" x14ac:dyDescent="0.3">
      <c r="A144" s="969"/>
      <c r="B144" s="969"/>
      <c r="C144" s="969"/>
      <c r="D144" s="969"/>
      <c r="E144" s="969"/>
      <c r="F144" s="969"/>
      <c r="G144" s="969"/>
      <c r="H144" s="968" t="s">
        <v>54</v>
      </c>
      <c r="I144" s="968"/>
      <c r="J144" s="968"/>
      <c r="K144" s="968" t="s">
        <v>55</v>
      </c>
      <c r="L144" s="968"/>
      <c r="M144" s="968"/>
    </row>
    <row r="145" spans="1:13" ht="15" x14ac:dyDescent="0.3">
      <c r="A145" s="969"/>
      <c r="B145" s="969"/>
      <c r="C145" s="969"/>
      <c r="D145" s="969"/>
      <c r="E145" s="969"/>
      <c r="F145" s="969"/>
      <c r="G145" s="969"/>
      <c r="H145" s="373" t="s">
        <v>56</v>
      </c>
      <c r="I145" s="373" t="s">
        <v>57</v>
      </c>
      <c r="J145" s="373" t="s">
        <v>58</v>
      </c>
      <c r="K145" s="373" t="s">
        <v>56</v>
      </c>
      <c r="L145" s="373" t="s">
        <v>57</v>
      </c>
      <c r="M145" s="373" t="s">
        <v>58</v>
      </c>
    </row>
    <row r="146" spans="1:13" ht="15" x14ac:dyDescent="0.3">
      <c r="A146" s="373">
        <v>1</v>
      </c>
      <c r="B146" s="968">
        <v>2</v>
      </c>
      <c r="C146" s="968"/>
      <c r="D146" s="968"/>
      <c r="E146" s="968"/>
      <c r="F146" s="968"/>
      <c r="G146" s="968"/>
      <c r="H146" s="373">
        <v>3</v>
      </c>
      <c r="I146" s="373">
        <v>4</v>
      </c>
      <c r="J146" s="373">
        <v>5</v>
      </c>
      <c r="K146" s="373">
        <v>6</v>
      </c>
      <c r="L146" s="373">
        <v>7</v>
      </c>
      <c r="M146" s="373">
        <v>8</v>
      </c>
    </row>
    <row r="147" spans="1:13" ht="31.15" customHeight="1" x14ac:dyDescent="0.3">
      <c r="A147" s="142"/>
      <c r="B147" s="130" t="s">
        <v>13</v>
      </c>
      <c r="C147" s="911" t="s">
        <v>299</v>
      </c>
      <c r="D147" s="912"/>
      <c r="E147" s="912"/>
      <c r="F147" s="912"/>
      <c r="G147" s="913"/>
      <c r="H147" s="184"/>
      <c r="I147" s="124"/>
      <c r="J147" s="115"/>
      <c r="K147" s="182"/>
      <c r="L147" s="182"/>
      <c r="M147" s="116"/>
    </row>
    <row r="148" spans="1:13" s="3" customFormat="1" ht="21.6" customHeight="1" x14ac:dyDescent="0.25">
      <c r="A148" s="171"/>
      <c r="B148" s="374"/>
      <c r="C148" s="172">
        <v>1</v>
      </c>
      <c r="D148" s="906" t="s">
        <v>300</v>
      </c>
      <c r="E148" s="901"/>
      <c r="F148" s="901"/>
      <c r="G148" s="902"/>
      <c r="H148" s="375"/>
      <c r="I148" s="124"/>
      <c r="J148" s="115"/>
      <c r="K148" s="182"/>
      <c r="L148" s="182"/>
      <c r="M148" s="182"/>
    </row>
    <row r="149" spans="1:13" s="3" customFormat="1" ht="21" customHeight="1" x14ac:dyDescent="0.25">
      <c r="A149" s="171"/>
      <c r="B149" s="376"/>
      <c r="C149" s="172">
        <v>2</v>
      </c>
      <c r="D149" s="906" t="s">
        <v>139</v>
      </c>
      <c r="E149" s="901"/>
      <c r="F149" s="901"/>
      <c r="G149" s="902"/>
      <c r="H149" s="179"/>
      <c r="I149" s="124"/>
      <c r="J149" s="115"/>
      <c r="K149" s="182"/>
      <c r="L149" s="182"/>
      <c r="M149" s="182"/>
    </row>
    <row r="150" spans="1:13" ht="46.5" customHeight="1" x14ac:dyDescent="0.3">
      <c r="A150" s="142"/>
      <c r="B150" s="130" t="s">
        <v>94</v>
      </c>
      <c r="C150" s="911" t="s">
        <v>301</v>
      </c>
      <c r="D150" s="912"/>
      <c r="E150" s="912"/>
      <c r="F150" s="912"/>
      <c r="G150" s="913"/>
      <c r="H150" s="184"/>
      <c r="I150" s="124"/>
      <c r="J150" s="115"/>
      <c r="K150" s="182"/>
      <c r="L150" s="182"/>
      <c r="M150" s="116"/>
    </row>
    <row r="151" spans="1:13" ht="21" customHeight="1" x14ac:dyDescent="0.3">
      <c r="A151" s="142"/>
      <c r="B151" s="143"/>
      <c r="C151" s="172">
        <v>1</v>
      </c>
      <c r="D151" s="906" t="s">
        <v>140</v>
      </c>
      <c r="E151" s="901"/>
      <c r="F151" s="901"/>
      <c r="G151" s="902"/>
      <c r="H151" s="184"/>
      <c r="I151" s="124"/>
      <c r="J151" s="115"/>
      <c r="K151" s="182"/>
      <c r="L151" s="182"/>
      <c r="M151" s="116"/>
    </row>
    <row r="152" spans="1:13" ht="21" customHeight="1" x14ac:dyDescent="0.3">
      <c r="A152" s="142"/>
      <c r="B152" s="143"/>
      <c r="C152" s="172">
        <v>2</v>
      </c>
      <c r="D152" s="906" t="s">
        <v>141</v>
      </c>
      <c r="E152" s="901"/>
      <c r="F152" s="901"/>
      <c r="G152" s="902"/>
      <c r="H152" s="184"/>
      <c r="I152" s="124"/>
      <c r="J152" s="115"/>
      <c r="K152" s="182"/>
      <c r="L152" s="182"/>
      <c r="M152" s="116"/>
    </row>
    <row r="153" spans="1:13" ht="21" customHeight="1" x14ac:dyDescent="0.3">
      <c r="A153" s="142"/>
      <c r="B153" s="137"/>
      <c r="C153" s="172">
        <v>3</v>
      </c>
      <c r="D153" s="973" t="s">
        <v>142</v>
      </c>
      <c r="E153" s="974"/>
      <c r="F153" s="974"/>
      <c r="G153" s="975"/>
      <c r="H153" s="179"/>
      <c r="I153" s="124"/>
      <c r="J153" s="115"/>
      <c r="K153" s="182"/>
      <c r="L153" s="182"/>
      <c r="M153" s="116"/>
    </row>
    <row r="154" spans="1:13" s="3" customFormat="1" ht="22.5" customHeight="1" x14ac:dyDescent="0.25">
      <c r="A154" s="175" t="s">
        <v>12</v>
      </c>
      <c r="B154" s="917" t="s">
        <v>185</v>
      </c>
      <c r="C154" s="918"/>
      <c r="D154" s="918"/>
      <c r="E154" s="918"/>
      <c r="F154" s="918"/>
      <c r="G154" s="919"/>
      <c r="H154" s="189">
        <f>PAK!F24</f>
        <v>0</v>
      </c>
      <c r="I154" s="127">
        <f>I155+I157+I159+I170+I174+I176+I178</f>
        <v>7</v>
      </c>
      <c r="J154" s="190">
        <f>I154+H154</f>
        <v>7</v>
      </c>
      <c r="K154" s="191"/>
      <c r="L154" s="191"/>
      <c r="M154" s="191"/>
    </row>
    <row r="155" spans="1:13" ht="20.100000000000001" customHeight="1" x14ac:dyDescent="0.3">
      <c r="A155" s="142"/>
      <c r="B155" s="136" t="s">
        <v>10</v>
      </c>
      <c r="C155" s="906" t="s">
        <v>143</v>
      </c>
      <c r="D155" s="901"/>
      <c r="E155" s="901"/>
      <c r="F155" s="901"/>
      <c r="G155" s="902"/>
      <c r="H155" s="153"/>
      <c r="I155" s="124">
        <f>PENGABDIAN!L23</f>
        <v>0</v>
      </c>
      <c r="J155" s="115"/>
      <c r="K155" s="116"/>
      <c r="L155" s="116"/>
      <c r="M155" s="116"/>
    </row>
    <row r="156" spans="1:13" ht="51" customHeight="1" x14ac:dyDescent="0.3">
      <c r="A156" s="142"/>
      <c r="B156" s="137"/>
      <c r="C156" s="155"/>
      <c r="D156" s="976" t="s">
        <v>144</v>
      </c>
      <c r="E156" s="977"/>
      <c r="F156" s="977"/>
      <c r="G156" s="978"/>
      <c r="H156" s="153"/>
      <c r="I156" s="124"/>
      <c r="J156" s="115"/>
      <c r="K156" s="116"/>
      <c r="L156" s="116"/>
      <c r="M156" s="116"/>
    </row>
    <row r="157" spans="1:13" ht="18" customHeight="1" x14ac:dyDescent="0.3">
      <c r="A157" s="142"/>
      <c r="B157" s="130" t="s">
        <v>9</v>
      </c>
      <c r="C157" s="929" t="s">
        <v>145</v>
      </c>
      <c r="D157" s="930"/>
      <c r="E157" s="930"/>
      <c r="F157" s="930"/>
      <c r="G157" s="931"/>
      <c r="H157" s="192"/>
      <c r="I157" s="162">
        <f>PENGABDIAN!L25</f>
        <v>0</v>
      </c>
      <c r="J157" s="108"/>
      <c r="K157" s="163"/>
      <c r="L157" s="163"/>
      <c r="M157" s="163"/>
    </row>
    <row r="158" spans="1:13" ht="33" customHeight="1" x14ac:dyDescent="0.3">
      <c r="A158" s="193"/>
      <c r="B158" s="137"/>
      <c r="C158" s="155"/>
      <c r="D158" s="911" t="s">
        <v>146</v>
      </c>
      <c r="E158" s="912"/>
      <c r="F158" s="912"/>
      <c r="G158" s="913"/>
      <c r="H158" s="153"/>
      <c r="I158" s="124"/>
      <c r="J158" s="115"/>
      <c r="K158" s="159"/>
      <c r="L158" s="116"/>
      <c r="M158" s="116"/>
    </row>
    <row r="159" spans="1:13" ht="31.15" customHeight="1" x14ac:dyDescent="0.3">
      <c r="A159" s="142"/>
      <c r="B159" s="130" t="s">
        <v>11</v>
      </c>
      <c r="C159" s="911" t="s">
        <v>194</v>
      </c>
      <c r="D159" s="912"/>
      <c r="E159" s="912"/>
      <c r="F159" s="912"/>
      <c r="G159" s="913"/>
      <c r="H159" s="153"/>
      <c r="I159" s="124">
        <f>PENGABDIAN!L27</f>
        <v>6</v>
      </c>
      <c r="J159" s="115"/>
      <c r="K159" s="116"/>
      <c r="L159" s="116"/>
      <c r="M159" s="116"/>
    </row>
    <row r="160" spans="1:13" ht="20.100000000000001" customHeight="1" x14ac:dyDescent="0.3">
      <c r="A160" s="142"/>
      <c r="B160" s="137"/>
      <c r="C160" s="188">
        <v>1</v>
      </c>
      <c r="D160" s="906" t="s">
        <v>147</v>
      </c>
      <c r="E160" s="901"/>
      <c r="F160" s="901"/>
      <c r="G160" s="902"/>
      <c r="H160" s="153"/>
      <c r="I160" s="124"/>
      <c r="J160" s="115"/>
      <c r="K160" s="116"/>
      <c r="L160" s="116"/>
      <c r="M160" s="116"/>
    </row>
    <row r="161" spans="1:13" ht="20.100000000000001" customHeight="1" x14ac:dyDescent="0.3">
      <c r="A161" s="142"/>
      <c r="B161" s="143"/>
      <c r="C161" s="194"/>
      <c r="D161" s="136" t="s">
        <v>0</v>
      </c>
      <c r="E161" s="916" t="s">
        <v>148</v>
      </c>
      <c r="F161" s="916"/>
      <c r="G161" s="916"/>
      <c r="H161" s="153"/>
      <c r="I161" s="124"/>
      <c r="J161" s="115"/>
      <c r="K161" s="116"/>
      <c r="L161" s="116"/>
      <c r="M161" s="116"/>
    </row>
    <row r="162" spans="1:13" ht="20.100000000000001" customHeight="1" x14ac:dyDescent="0.3">
      <c r="A162" s="142"/>
      <c r="B162" s="143"/>
      <c r="C162" s="194"/>
      <c r="D162" s="143"/>
      <c r="E162" s="187" t="s">
        <v>133</v>
      </c>
      <c r="F162" s="195" t="s">
        <v>140</v>
      </c>
      <c r="G162" s="116"/>
      <c r="H162" s="153"/>
      <c r="I162" s="124"/>
      <c r="J162" s="115"/>
      <c r="K162" s="116"/>
      <c r="L162" s="116"/>
      <c r="M162" s="116"/>
    </row>
    <row r="163" spans="1:13" ht="20.100000000000001" customHeight="1" x14ac:dyDescent="0.3">
      <c r="A163" s="142"/>
      <c r="B163" s="143"/>
      <c r="C163" s="194"/>
      <c r="D163" s="143"/>
      <c r="E163" s="187" t="s">
        <v>135</v>
      </c>
      <c r="F163" s="195" t="s">
        <v>141</v>
      </c>
      <c r="G163" s="116"/>
      <c r="H163" s="153"/>
      <c r="I163" s="124"/>
      <c r="J163" s="115"/>
      <c r="K163" s="116"/>
      <c r="L163" s="116"/>
      <c r="M163" s="116"/>
    </row>
    <row r="164" spans="1:13" ht="20.100000000000001" customHeight="1" x14ac:dyDescent="0.3">
      <c r="A164" s="142"/>
      <c r="B164" s="143"/>
      <c r="C164" s="196"/>
      <c r="D164" s="137"/>
      <c r="E164" s="187" t="s">
        <v>137</v>
      </c>
      <c r="F164" s="195" t="s">
        <v>142</v>
      </c>
      <c r="G164" s="116"/>
      <c r="H164" s="153"/>
      <c r="I164" s="124"/>
      <c r="J164" s="115"/>
      <c r="K164" s="116"/>
      <c r="L164" s="116"/>
      <c r="M164" s="116"/>
    </row>
    <row r="165" spans="1:13" ht="18.600000000000001" customHeight="1" x14ac:dyDescent="0.3">
      <c r="A165" s="142"/>
      <c r="B165" s="143"/>
      <c r="C165" s="196"/>
      <c r="D165" s="130" t="s">
        <v>3</v>
      </c>
      <c r="E165" s="915" t="s">
        <v>149</v>
      </c>
      <c r="F165" s="915"/>
      <c r="G165" s="915"/>
      <c r="H165" s="153"/>
      <c r="I165" s="124"/>
      <c r="J165" s="115"/>
      <c r="K165" s="116"/>
      <c r="L165" s="116"/>
      <c r="M165" s="116"/>
    </row>
    <row r="166" spans="1:13" ht="20.100000000000001" customHeight="1" x14ac:dyDescent="0.3">
      <c r="A166" s="142"/>
      <c r="B166" s="143"/>
      <c r="C166" s="196"/>
      <c r="D166" s="143"/>
      <c r="E166" s="187" t="s">
        <v>133</v>
      </c>
      <c r="F166" s="195" t="s">
        <v>140</v>
      </c>
      <c r="G166" s="116"/>
      <c r="H166" s="153"/>
      <c r="I166" s="124"/>
      <c r="J166" s="115"/>
      <c r="K166" s="116"/>
      <c r="L166" s="116"/>
      <c r="M166" s="116"/>
    </row>
    <row r="167" spans="1:13" ht="20.100000000000001" customHeight="1" x14ac:dyDescent="0.3">
      <c r="A167" s="142"/>
      <c r="B167" s="143"/>
      <c r="C167" s="196"/>
      <c r="D167" s="143"/>
      <c r="E167" s="187" t="s">
        <v>135</v>
      </c>
      <c r="F167" s="195" t="s">
        <v>141</v>
      </c>
      <c r="G167" s="116"/>
      <c r="H167" s="153"/>
      <c r="I167" s="124"/>
      <c r="J167" s="115"/>
      <c r="K167" s="116"/>
      <c r="L167" s="116"/>
      <c r="M167" s="116"/>
    </row>
    <row r="168" spans="1:13" ht="20.100000000000001" customHeight="1" x14ac:dyDescent="0.3">
      <c r="A168" s="142"/>
      <c r="B168" s="143"/>
      <c r="C168" s="197"/>
      <c r="D168" s="137"/>
      <c r="E168" s="187" t="s">
        <v>137</v>
      </c>
      <c r="F168" s="195" t="s">
        <v>142</v>
      </c>
      <c r="G168" s="116"/>
      <c r="H168" s="153"/>
      <c r="I168" s="124"/>
      <c r="J168" s="115"/>
      <c r="K168" s="116"/>
      <c r="L168" s="116"/>
      <c r="M168" s="116"/>
    </row>
    <row r="169" spans="1:13" ht="20.100000000000001" customHeight="1" x14ac:dyDescent="0.3">
      <c r="A169" s="142"/>
      <c r="B169" s="137"/>
      <c r="C169" s="188">
        <v>2</v>
      </c>
      <c r="D169" s="906" t="s">
        <v>150</v>
      </c>
      <c r="E169" s="901"/>
      <c r="F169" s="901"/>
      <c r="G169" s="902"/>
      <c r="H169" s="153"/>
      <c r="I169" s="124"/>
      <c r="J169" s="115"/>
      <c r="K169" s="116"/>
      <c r="L169" s="116"/>
      <c r="M169" s="116"/>
    </row>
    <row r="170" spans="1:13" ht="45.75" customHeight="1" x14ac:dyDescent="0.3">
      <c r="A170" s="142"/>
      <c r="B170" s="130" t="s">
        <v>13</v>
      </c>
      <c r="C170" s="923" t="s">
        <v>151</v>
      </c>
      <c r="D170" s="924"/>
      <c r="E170" s="924"/>
      <c r="F170" s="924"/>
      <c r="G170" s="925"/>
      <c r="H170" s="153"/>
      <c r="I170" s="124">
        <f>PENGABDIAN!L473</f>
        <v>0</v>
      </c>
      <c r="J170" s="115"/>
      <c r="K170" s="116"/>
      <c r="L170" s="116"/>
      <c r="M170" s="116"/>
    </row>
    <row r="171" spans="1:13" ht="20.100000000000001" customHeight="1" x14ac:dyDescent="0.3">
      <c r="A171" s="142"/>
      <c r="B171" s="143"/>
      <c r="C171" s="188">
        <v>1</v>
      </c>
      <c r="D171" s="906" t="s">
        <v>152</v>
      </c>
      <c r="E171" s="901"/>
      <c r="F171" s="901"/>
      <c r="G171" s="902"/>
      <c r="H171" s="153"/>
      <c r="I171" s="124"/>
      <c r="J171" s="115"/>
      <c r="K171" s="116"/>
      <c r="L171" s="116"/>
      <c r="M171" s="116"/>
    </row>
    <row r="172" spans="1:13" ht="20.100000000000001" customHeight="1" x14ac:dyDescent="0.3">
      <c r="A172" s="142"/>
      <c r="B172" s="143"/>
      <c r="C172" s="187">
        <v>2</v>
      </c>
      <c r="D172" s="906" t="s">
        <v>153</v>
      </c>
      <c r="E172" s="901"/>
      <c r="F172" s="901"/>
      <c r="G172" s="902"/>
      <c r="H172" s="153"/>
      <c r="I172" s="124"/>
      <c r="J172" s="115"/>
      <c r="K172" s="116"/>
      <c r="L172" s="116"/>
      <c r="M172" s="116"/>
    </row>
    <row r="173" spans="1:13" ht="20.100000000000001" customHeight="1" x14ac:dyDescent="0.3">
      <c r="A173" s="142"/>
      <c r="B173" s="185"/>
      <c r="C173" s="187">
        <v>3</v>
      </c>
      <c r="D173" s="926" t="s">
        <v>154</v>
      </c>
      <c r="E173" s="927"/>
      <c r="F173" s="927"/>
      <c r="G173" s="928"/>
      <c r="H173" s="153"/>
      <c r="I173" s="124"/>
      <c r="J173" s="115"/>
      <c r="K173" s="116"/>
      <c r="L173" s="116"/>
      <c r="M173" s="116"/>
    </row>
    <row r="174" spans="1:13" ht="20.100000000000001" customHeight="1" x14ac:dyDescent="0.3">
      <c r="A174" s="142"/>
      <c r="B174" s="178" t="s">
        <v>94</v>
      </c>
      <c r="C174" s="906" t="s">
        <v>155</v>
      </c>
      <c r="D174" s="901"/>
      <c r="E174" s="901"/>
      <c r="F174" s="901"/>
      <c r="G174" s="902"/>
      <c r="H174" s="164"/>
      <c r="I174" s="124">
        <f>PENGABDIAN!L47</f>
        <v>0</v>
      </c>
      <c r="J174" s="115"/>
      <c r="K174" s="116"/>
      <c r="L174" s="116"/>
      <c r="M174" s="116"/>
    </row>
    <row r="175" spans="1:13" ht="31.9" customHeight="1" x14ac:dyDescent="0.3">
      <c r="A175" s="142"/>
      <c r="B175" s="180"/>
      <c r="C175" s="198"/>
      <c r="D175" s="906" t="s">
        <v>156</v>
      </c>
      <c r="E175" s="901"/>
      <c r="F175" s="901"/>
      <c r="G175" s="902"/>
      <c r="H175" s="164"/>
      <c r="I175" s="124"/>
      <c r="J175" s="115"/>
      <c r="K175" s="116"/>
      <c r="L175" s="116"/>
      <c r="M175" s="116"/>
    </row>
    <row r="176" spans="1:13" ht="32.450000000000003" customHeight="1" x14ac:dyDescent="0.3">
      <c r="A176" s="354"/>
      <c r="B176" s="178" t="s">
        <v>98</v>
      </c>
      <c r="C176" s="901" t="s">
        <v>473</v>
      </c>
      <c r="D176" s="901"/>
      <c r="E176" s="901"/>
      <c r="F176" s="901"/>
      <c r="G176" s="902"/>
      <c r="H176" s="164"/>
      <c r="I176" s="387">
        <f>PENGABDIAN!L49</f>
        <v>0</v>
      </c>
      <c r="J176" s="201"/>
      <c r="K176" s="116"/>
      <c r="L176" s="116"/>
      <c r="M176" s="116"/>
    </row>
    <row r="177" spans="1:13" ht="75" customHeight="1" x14ac:dyDescent="0.3">
      <c r="A177" s="354"/>
      <c r="B177" s="180"/>
      <c r="C177" s="372"/>
      <c r="D177" s="901" t="s">
        <v>472</v>
      </c>
      <c r="E177" s="901"/>
      <c r="F177" s="901"/>
      <c r="G177" s="902"/>
      <c r="H177" s="164"/>
      <c r="I177" s="387"/>
      <c r="J177" s="201"/>
      <c r="K177" s="116"/>
      <c r="L177" s="116"/>
      <c r="M177" s="116"/>
    </row>
    <row r="178" spans="1:13" ht="32.450000000000003" customHeight="1" x14ac:dyDescent="0.3">
      <c r="A178" s="354"/>
      <c r="B178" s="178" t="s">
        <v>16</v>
      </c>
      <c r="C178" s="901" t="s">
        <v>474</v>
      </c>
      <c r="D178" s="901"/>
      <c r="E178" s="901"/>
      <c r="F178" s="901"/>
      <c r="G178" s="902"/>
      <c r="H178" s="164"/>
      <c r="I178" s="387">
        <f>PENGABDIAN!L51</f>
        <v>1</v>
      </c>
      <c r="J178" s="201"/>
      <c r="K178" s="116"/>
      <c r="L178" s="116"/>
      <c r="M178" s="116"/>
    </row>
    <row r="179" spans="1:13" ht="30.6" customHeight="1" x14ac:dyDescent="0.3">
      <c r="A179" s="354"/>
      <c r="B179" s="180"/>
      <c r="C179" s="388" t="s">
        <v>2</v>
      </c>
      <c r="D179" s="903" t="s">
        <v>475</v>
      </c>
      <c r="E179" s="904"/>
      <c r="F179" s="904"/>
      <c r="G179" s="905"/>
      <c r="H179" s="164"/>
      <c r="I179" s="387"/>
      <c r="J179" s="201"/>
      <c r="K179" s="116"/>
      <c r="L179" s="116"/>
      <c r="M179" s="116"/>
    </row>
    <row r="180" spans="1:13" ht="30.6" customHeight="1" x14ac:dyDescent="0.3">
      <c r="A180" s="354"/>
      <c r="B180" s="185"/>
      <c r="C180" s="388" t="s">
        <v>3</v>
      </c>
      <c r="D180" s="903" t="s">
        <v>476</v>
      </c>
      <c r="E180" s="904"/>
      <c r="F180" s="904"/>
      <c r="G180" s="905"/>
      <c r="H180" s="164"/>
      <c r="I180" s="387"/>
      <c r="J180" s="201"/>
      <c r="K180" s="116"/>
      <c r="L180" s="116"/>
      <c r="M180" s="116"/>
    </row>
    <row r="181" spans="1:13" s="65" customFormat="1" ht="24.95" customHeight="1" x14ac:dyDescent="0.2">
      <c r="A181" s="199"/>
      <c r="B181" s="920" t="s">
        <v>186</v>
      </c>
      <c r="C181" s="921"/>
      <c r="D181" s="921"/>
      <c r="E181" s="921"/>
      <c r="F181" s="921"/>
      <c r="G181" s="922"/>
      <c r="H181" s="200">
        <f>H154+H105+H42+H36</f>
        <v>200</v>
      </c>
      <c r="I181" s="200">
        <f>I154+I105+I42+I36</f>
        <v>121.25999999999999</v>
      </c>
      <c r="J181" s="200">
        <f>J154+J105+J42+J36</f>
        <v>321.26</v>
      </c>
      <c r="K181" s="128"/>
      <c r="L181" s="128"/>
      <c r="M181" s="128"/>
    </row>
    <row r="182" spans="1:13" ht="15" x14ac:dyDescent="0.3">
      <c r="A182" s="969" t="s">
        <v>1</v>
      </c>
      <c r="B182" s="968" t="s">
        <v>51</v>
      </c>
      <c r="C182" s="968"/>
      <c r="D182" s="968"/>
      <c r="E182" s="968"/>
      <c r="F182" s="968"/>
      <c r="G182" s="968"/>
      <c r="H182" s="968"/>
      <c r="I182" s="968"/>
      <c r="J182" s="968"/>
      <c r="K182" s="968"/>
      <c r="L182" s="968"/>
      <c r="M182" s="968"/>
    </row>
    <row r="183" spans="1:13" ht="15" x14ac:dyDescent="0.3">
      <c r="A183" s="969"/>
      <c r="B183" s="969" t="s">
        <v>52</v>
      </c>
      <c r="C183" s="969"/>
      <c r="D183" s="969"/>
      <c r="E183" s="969"/>
      <c r="F183" s="969"/>
      <c r="G183" s="969"/>
      <c r="H183" s="968" t="s">
        <v>53</v>
      </c>
      <c r="I183" s="968"/>
      <c r="J183" s="968"/>
      <c r="K183" s="968"/>
      <c r="L183" s="968"/>
      <c r="M183" s="968"/>
    </row>
    <row r="184" spans="1:13" ht="15" x14ac:dyDescent="0.3">
      <c r="A184" s="969"/>
      <c r="B184" s="969"/>
      <c r="C184" s="969"/>
      <c r="D184" s="969"/>
      <c r="E184" s="969"/>
      <c r="F184" s="969"/>
      <c r="G184" s="969"/>
      <c r="H184" s="968" t="s">
        <v>54</v>
      </c>
      <c r="I184" s="968"/>
      <c r="J184" s="968"/>
      <c r="K184" s="968" t="s">
        <v>55</v>
      </c>
      <c r="L184" s="968"/>
      <c r="M184" s="968"/>
    </row>
    <row r="185" spans="1:13" ht="15" x14ac:dyDescent="0.3">
      <c r="A185" s="969"/>
      <c r="B185" s="969"/>
      <c r="C185" s="969"/>
      <c r="D185" s="969"/>
      <c r="E185" s="969"/>
      <c r="F185" s="969"/>
      <c r="G185" s="969"/>
      <c r="H185" s="92" t="s">
        <v>56</v>
      </c>
      <c r="I185" s="92" t="s">
        <v>57</v>
      </c>
      <c r="J185" s="92" t="s">
        <v>58</v>
      </c>
      <c r="K185" s="92" t="s">
        <v>56</v>
      </c>
      <c r="L185" s="92" t="s">
        <v>57</v>
      </c>
      <c r="M185" s="92" t="s">
        <v>58</v>
      </c>
    </row>
    <row r="186" spans="1:13" ht="15" x14ac:dyDescent="0.3">
      <c r="A186" s="92">
        <v>1</v>
      </c>
      <c r="B186" s="968">
        <v>2</v>
      </c>
      <c r="C186" s="968"/>
      <c r="D186" s="968"/>
      <c r="E186" s="968"/>
      <c r="F186" s="968"/>
      <c r="G186" s="968"/>
      <c r="H186" s="92">
        <v>3</v>
      </c>
      <c r="I186" s="92">
        <v>4</v>
      </c>
      <c r="J186" s="92">
        <v>5</v>
      </c>
      <c r="K186" s="92">
        <v>6</v>
      </c>
      <c r="L186" s="92">
        <v>7</v>
      </c>
      <c r="M186" s="92">
        <v>8</v>
      </c>
    </row>
    <row r="187" spans="1:13" s="3" customFormat="1" ht="25.5" customHeight="1" x14ac:dyDescent="0.25">
      <c r="A187" s="125" t="s">
        <v>71</v>
      </c>
      <c r="B187" s="917" t="s">
        <v>202</v>
      </c>
      <c r="C187" s="918"/>
      <c r="D187" s="918"/>
      <c r="E187" s="918"/>
      <c r="F187" s="918"/>
      <c r="G187" s="919"/>
      <c r="H187" s="189">
        <f>PAK!F27</f>
        <v>0</v>
      </c>
      <c r="I187" s="127">
        <f>(I188+I191+I198+I207+I209+I212+I219+I228+I237+I241+I243)</f>
        <v>10</v>
      </c>
      <c r="J187" s="190">
        <f>I187+H187</f>
        <v>10</v>
      </c>
      <c r="K187" s="191"/>
      <c r="L187" s="191"/>
      <c r="M187" s="191"/>
    </row>
    <row r="188" spans="1:13" ht="33.75" customHeight="1" x14ac:dyDescent="0.3">
      <c r="A188" s="142"/>
      <c r="B188" s="183" t="s">
        <v>10</v>
      </c>
      <c r="C188" s="911" t="s">
        <v>157</v>
      </c>
      <c r="D188" s="912"/>
      <c r="E188" s="912"/>
      <c r="F188" s="912"/>
      <c r="G188" s="913"/>
      <c r="H188" s="153"/>
      <c r="I188" s="124">
        <f>PENUNJANG!L23</f>
        <v>10</v>
      </c>
      <c r="J188" s="115"/>
      <c r="K188" s="116"/>
      <c r="L188" s="116"/>
      <c r="M188" s="116"/>
    </row>
    <row r="189" spans="1:13" ht="20.100000000000001" customHeight="1" x14ac:dyDescent="0.3">
      <c r="A189" s="142"/>
      <c r="B189" s="180"/>
      <c r="C189" s="187">
        <v>1</v>
      </c>
      <c r="D189" s="916" t="s">
        <v>158</v>
      </c>
      <c r="E189" s="916"/>
      <c r="F189" s="916"/>
      <c r="G189" s="916"/>
      <c r="H189" s="153"/>
      <c r="I189" s="124"/>
      <c r="J189" s="115"/>
      <c r="K189" s="116"/>
      <c r="L189" s="116"/>
      <c r="M189" s="116"/>
    </row>
    <row r="190" spans="1:13" ht="20.100000000000001" customHeight="1" x14ac:dyDescent="0.3">
      <c r="A190" s="142"/>
      <c r="B190" s="185"/>
      <c r="C190" s="187">
        <v>2</v>
      </c>
      <c r="D190" s="914" t="s">
        <v>159</v>
      </c>
      <c r="E190" s="914"/>
      <c r="F190" s="914"/>
      <c r="G190" s="914"/>
      <c r="H190" s="153"/>
      <c r="I190" s="124"/>
      <c r="J190" s="115"/>
      <c r="K190" s="116"/>
      <c r="L190" s="116"/>
      <c r="M190" s="116"/>
    </row>
    <row r="191" spans="1:13" ht="18" customHeight="1" x14ac:dyDescent="0.3">
      <c r="A191" s="142"/>
      <c r="B191" s="183" t="s">
        <v>9</v>
      </c>
      <c r="C191" s="915" t="s">
        <v>160</v>
      </c>
      <c r="D191" s="915"/>
      <c r="E191" s="915"/>
      <c r="F191" s="915"/>
      <c r="G191" s="915"/>
      <c r="H191" s="153"/>
      <c r="I191" s="124">
        <f>PENUNJANG!L35</f>
        <v>0</v>
      </c>
      <c r="J191" s="115"/>
      <c r="K191" s="116"/>
      <c r="L191" s="116"/>
      <c r="M191" s="116"/>
    </row>
    <row r="192" spans="1:13" ht="20.100000000000001" customHeight="1" x14ac:dyDescent="0.3">
      <c r="A192" s="142"/>
      <c r="B192" s="180"/>
      <c r="C192" s="178">
        <v>1</v>
      </c>
      <c r="D192" s="914" t="s">
        <v>161</v>
      </c>
      <c r="E192" s="914"/>
      <c r="F192" s="914"/>
      <c r="G192" s="914"/>
      <c r="H192" s="153"/>
      <c r="I192" s="124"/>
      <c r="J192" s="115"/>
      <c r="K192" s="116"/>
      <c r="L192" s="116"/>
      <c r="M192" s="116"/>
    </row>
    <row r="193" spans="1:13" ht="20.100000000000001" customHeight="1" x14ac:dyDescent="0.3">
      <c r="A193" s="146"/>
      <c r="B193" s="180"/>
      <c r="C193" s="143"/>
      <c r="D193" s="145" t="s">
        <v>0</v>
      </c>
      <c r="E193" s="914" t="s">
        <v>27</v>
      </c>
      <c r="F193" s="914"/>
      <c r="G193" s="914"/>
      <c r="H193" s="148"/>
      <c r="I193" s="149"/>
      <c r="J193" s="149"/>
      <c r="K193" s="149"/>
      <c r="L193" s="149"/>
      <c r="M193" s="149"/>
    </row>
    <row r="194" spans="1:13" ht="20.100000000000001" customHeight="1" x14ac:dyDescent="0.3">
      <c r="A194" s="146"/>
      <c r="B194" s="180"/>
      <c r="C194" s="185"/>
      <c r="D194" s="145" t="s">
        <v>21</v>
      </c>
      <c r="E194" s="916" t="s">
        <v>24</v>
      </c>
      <c r="F194" s="916"/>
      <c r="G194" s="916"/>
      <c r="H194" s="150"/>
      <c r="I194" s="151"/>
      <c r="J194" s="151"/>
      <c r="K194" s="151"/>
      <c r="L194" s="151"/>
      <c r="M194" s="151"/>
    </row>
    <row r="195" spans="1:13" ht="20.100000000000001" customHeight="1" x14ac:dyDescent="0.3">
      <c r="A195" s="146"/>
      <c r="B195" s="180"/>
      <c r="C195" s="178">
        <v>2</v>
      </c>
      <c r="D195" s="914" t="s">
        <v>162</v>
      </c>
      <c r="E195" s="914"/>
      <c r="F195" s="914"/>
      <c r="G195" s="914"/>
      <c r="H195" s="150"/>
      <c r="I195" s="151"/>
      <c r="J195" s="151"/>
      <c r="K195" s="151"/>
      <c r="L195" s="151"/>
      <c r="M195" s="151"/>
    </row>
    <row r="196" spans="1:13" ht="20.100000000000001" customHeight="1" x14ac:dyDescent="0.3">
      <c r="A196" s="146"/>
      <c r="B196" s="143"/>
      <c r="C196" s="180"/>
      <c r="D196" s="145" t="s">
        <v>0</v>
      </c>
      <c r="E196" s="914" t="s">
        <v>27</v>
      </c>
      <c r="F196" s="914"/>
      <c r="G196" s="914"/>
      <c r="H196" s="94"/>
      <c r="I196" s="92"/>
      <c r="J196" s="92"/>
      <c r="K196" s="92"/>
      <c r="L196" s="92"/>
      <c r="M196" s="92"/>
    </row>
    <row r="197" spans="1:13" s="91" customFormat="1" ht="20.100000000000001" customHeight="1" x14ac:dyDescent="0.25">
      <c r="A197" s="107"/>
      <c r="B197" s="137"/>
      <c r="C197" s="185"/>
      <c r="D197" s="145" t="s">
        <v>21</v>
      </c>
      <c r="E197" s="916" t="s">
        <v>24</v>
      </c>
      <c r="F197" s="916"/>
      <c r="G197" s="916"/>
      <c r="H197" s="94"/>
      <c r="I197" s="92"/>
      <c r="J197" s="92"/>
      <c r="K197" s="92"/>
      <c r="L197" s="92"/>
      <c r="M197" s="92"/>
    </row>
    <row r="198" spans="1:13" ht="20.100000000000001" customHeight="1" x14ac:dyDescent="0.3">
      <c r="A198" s="142"/>
      <c r="B198" s="136" t="s">
        <v>11</v>
      </c>
      <c r="C198" s="914" t="s">
        <v>163</v>
      </c>
      <c r="D198" s="914"/>
      <c r="E198" s="914"/>
      <c r="F198" s="914"/>
      <c r="G198" s="914"/>
      <c r="H198" s="153"/>
      <c r="I198" s="124">
        <f>PENUNJANG!L42</f>
        <v>0</v>
      </c>
      <c r="J198" s="115"/>
      <c r="K198" s="116"/>
      <c r="L198" s="116"/>
      <c r="M198" s="116"/>
    </row>
    <row r="199" spans="1:13" ht="20.100000000000001" customHeight="1" x14ac:dyDescent="0.3">
      <c r="A199" s="142"/>
      <c r="B199" s="143"/>
      <c r="C199" s="178">
        <v>1</v>
      </c>
      <c r="D199" s="914" t="s">
        <v>140</v>
      </c>
      <c r="E199" s="914"/>
      <c r="F199" s="914"/>
      <c r="G199" s="914"/>
      <c r="H199" s="153"/>
      <c r="I199" s="124"/>
      <c r="J199" s="115"/>
      <c r="K199" s="116"/>
      <c r="L199" s="116"/>
      <c r="M199" s="116"/>
    </row>
    <row r="200" spans="1:13" ht="20.100000000000001" customHeight="1" x14ac:dyDescent="0.3">
      <c r="A200" s="142"/>
      <c r="B200" s="143"/>
      <c r="C200" s="180"/>
      <c r="D200" s="145" t="s">
        <v>0</v>
      </c>
      <c r="E200" s="916" t="s">
        <v>164</v>
      </c>
      <c r="F200" s="916"/>
      <c r="G200" s="916"/>
      <c r="H200" s="153"/>
      <c r="I200" s="124"/>
      <c r="J200" s="115"/>
      <c r="K200" s="116"/>
      <c r="L200" s="116"/>
      <c r="M200" s="116"/>
    </row>
    <row r="201" spans="1:13" ht="20.100000000000001" customHeight="1" x14ac:dyDescent="0.3">
      <c r="A201" s="142"/>
      <c r="B201" s="143"/>
      <c r="C201" s="180"/>
      <c r="D201" s="145" t="s">
        <v>21</v>
      </c>
      <c r="E201" s="916" t="s">
        <v>165</v>
      </c>
      <c r="F201" s="916"/>
      <c r="G201" s="916"/>
      <c r="H201" s="153"/>
      <c r="I201" s="124"/>
      <c r="J201" s="115"/>
      <c r="K201" s="116"/>
      <c r="L201" s="116"/>
      <c r="M201" s="116"/>
    </row>
    <row r="202" spans="1:13" ht="20.100000000000001" customHeight="1" x14ac:dyDescent="0.3">
      <c r="A202" s="142"/>
      <c r="B202" s="143"/>
      <c r="C202" s="185"/>
      <c r="D202" s="145" t="s">
        <v>25</v>
      </c>
      <c r="E202" s="916" t="s">
        <v>24</v>
      </c>
      <c r="F202" s="916"/>
      <c r="G202" s="916"/>
      <c r="H202" s="153"/>
      <c r="I202" s="124"/>
      <c r="J202" s="115"/>
      <c r="K202" s="116"/>
      <c r="L202" s="116"/>
      <c r="M202" s="116"/>
    </row>
    <row r="203" spans="1:13" ht="20.100000000000001" customHeight="1" x14ac:dyDescent="0.3">
      <c r="A203" s="142"/>
      <c r="B203" s="143"/>
      <c r="C203" s="178">
        <v>2</v>
      </c>
      <c r="D203" s="914" t="s">
        <v>141</v>
      </c>
      <c r="E203" s="914"/>
      <c r="F203" s="914"/>
      <c r="G203" s="914"/>
      <c r="H203" s="153"/>
      <c r="I203" s="124"/>
      <c r="J203" s="115"/>
      <c r="K203" s="116"/>
      <c r="L203" s="116"/>
      <c r="M203" s="116"/>
    </row>
    <row r="204" spans="1:13" ht="20.100000000000001" customHeight="1" x14ac:dyDescent="0.3">
      <c r="A204" s="142"/>
      <c r="B204" s="143"/>
      <c r="C204" s="180"/>
      <c r="D204" s="145" t="s">
        <v>0</v>
      </c>
      <c r="E204" s="916" t="s">
        <v>164</v>
      </c>
      <c r="F204" s="916"/>
      <c r="G204" s="916"/>
      <c r="H204" s="153"/>
      <c r="I204" s="124"/>
      <c r="J204" s="115"/>
      <c r="K204" s="116"/>
      <c r="L204" s="116"/>
      <c r="M204" s="116"/>
    </row>
    <row r="205" spans="1:13" ht="20.100000000000001" customHeight="1" x14ac:dyDescent="0.3">
      <c r="A205" s="142"/>
      <c r="B205" s="143"/>
      <c r="C205" s="180"/>
      <c r="D205" s="145" t="s">
        <v>21</v>
      </c>
      <c r="E205" s="916" t="s">
        <v>165</v>
      </c>
      <c r="F205" s="916"/>
      <c r="G205" s="916"/>
      <c r="H205" s="153"/>
      <c r="I205" s="124"/>
      <c r="J205" s="115"/>
      <c r="K205" s="116"/>
      <c r="L205" s="116"/>
      <c r="M205" s="116"/>
    </row>
    <row r="206" spans="1:13" ht="20.100000000000001" customHeight="1" x14ac:dyDescent="0.3">
      <c r="A206" s="142"/>
      <c r="B206" s="137"/>
      <c r="C206" s="185"/>
      <c r="D206" s="145" t="s">
        <v>25</v>
      </c>
      <c r="E206" s="916" t="s">
        <v>24</v>
      </c>
      <c r="F206" s="916"/>
      <c r="G206" s="916"/>
      <c r="H206" s="153"/>
      <c r="I206" s="124"/>
      <c r="J206" s="115"/>
      <c r="K206" s="116"/>
      <c r="L206" s="116"/>
      <c r="M206" s="116"/>
    </row>
    <row r="207" spans="1:13" ht="20.100000000000001" customHeight="1" x14ac:dyDescent="0.3">
      <c r="A207" s="142"/>
      <c r="B207" s="136" t="s">
        <v>13</v>
      </c>
      <c r="C207" s="914" t="s">
        <v>166</v>
      </c>
      <c r="D207" s="914"/>
      <c r="E207" s="914"/>
      <c r="F207" s="914"/>
      <c r="G207" s="914"/>
      <c r="H207" s="153"/>
      <c r="I207" s="124">
        <f>PENUNJANG!L51</f>
        <v>0</v>
      </c>
      <c r="J207" s="115"/>
      <c r="K207" s="116"/>
      <c r="L207" s="116"/>
      <c r="M207" s="116"/>
    </row>
    <row r="208" spans="1:13" ht="33.75" customHeight="1" x14ac:dyDescent="0.3">
      <c r="A208" s="193"/>
      <c r="B208" s="137"/>
      <c r="C208" s="138"/>
      <c r="D208" s="914" t="s">
        <v>167</v>
      </c>
      <c r="E208" s="914"/>
      <c r="F208" s="914"/>
      <c r="G208" s="914"/>
      <c r="H208" s="153"/>
      <c r="I208" s="124"/>
      <c r="J208" s="115"/>
      <c r="K208" s="116"/>
      <c r="L208" s="116"/>
      <c r="M208" s="116"/>
    </row>
    <row r="209" spans="1:13" ht="21.6" customHeight="1" x14ac:dyDescent="0.3">
      <c r="A209" s="142"/>
      <c r="B209" s="130" t="s">
        <v>94</v>
      </c>
      <c r="C209" s="915" t="s">
        <v>168</v>
      </c>
      <c r="D209" s="915"/>
      <c r="E209" s="915"/>
      <c r="F209" s="915"/>
      <c r="G209" s="915"/>
      <c r="H209" s="153"/>
      <c r="I209" s="124">
        <f>DUPAK!J210</f>
        <v>0</v>
      </c>
      <c r="J209" s="115"/>
      <c r="K209" s="116"/>
      <c r="L209" s="116"/>
      <c r="M209" s="116"/>
    </row>
    <row r="210" spans="1:13" ht="20.100000000000001" customHeight="1" x14ac:dyDescent="0.3">
      <c r="A210" s="142"/>
      <c r="B210" s="143"/>
      <c r="C210" s="178">
        <v>1</v>
      </c>
      <c r="D210" s="979" t="s">
        <v>169</v>
      </c>
      <c r="E210" s="979"/>
      <c r="F210" s="979"/>
      <c r="G210" s="979"/>
      <c r="H210" s="192"/>
      <c r="I210" s="124"/>
      <c r="J210" s="108"/>
      <c r="K210" s="163"/>
      <c r="L210" s="163"/>
      <c r="M210" s="163"/>
    </row>
    <row r="211" spans="1:13" ht="20.100000000000001" customHeight="1" x14ac:dyDescent="0.3">
      <c r="A211" s="160"/>
      <c r="B211" s="137"/>
      <c r="C211" s="187">
        <v>2</v>
      </c>
      <c r="D211" s="914" t="s">
        <v>170</v>
      </c>
      <c r="E211" s="914"/>
      <c r="F211" s="914"/>
      <c r="G211" s="914"/>
      <c r="H211" s="153"/>
      <c r="I211" s="124"/>
      <c r="J211" s="115"/>
      <c r="K211" s="116"/>
      <c r="L211" s="116"/>
      <c r="M211" s="116"/>
    </row>
    <row r="212" spans="1:13" ht="20.100000000000001" customHeight="1" x14ac:dyDescent="0.3">
      <c r="A212" s="160"/>
      <c r="B212" s="136" t="s">
        <v>98</v>
      </c>
      <c r="C212" s="914" t="s">
        <v>171</v>
      </c>
      <c r="D212" s="914"/>
      <c r="E212" s="914"/>
      <c r="F212" s="914"/>
      <c r="G212" s="914"/>
      <c r="H212" s="153"/>
      <c r="I212" s="124">
        <f>PENUNJANG!L56</f>
        <v>0</v>
      </c>
      <c r="J212" s="115"/>
      <c r="K212" s="116"/>
      <c r="L212" s="116"/>
      <c r="M212" s="116"/>
    </row>
    <row r="213" spans="1:13" ht="20.100000000000001" customHeight="1" x14ac:dyDescent="0.3">
      <c r="A213" s="160"/>
      <c r="B213" s="143"/>
      <c r="C213" s="178">
        <v>1</v>
      </c>
      <c r="D213" s="914" t="s">
        <v>172</v>
      </c>
      <c r="E213" s="914"/>
      <c r="F213" s="914"/>
      <c r="G213" s="914"/>
      <c r="H213" s="153"/>
      <c r="I213" s="124"/>
      <c r="J213" s="115"/>
      <c r="K213" s="116"/>
      <c r="L213" s="116"/>
      <c r="M213" s="116"/>
    </row>
    <row r="214" spans="1:13" ht="20.100000000000001" customHeight="1" x14ac:dyDescent="0.3">
      <c r="A214" s="142"/>
      <c r="B214" s="143"/>
      <c r="C214" s="180"/>
      <c r="D214" s="145" t="s">
        <v>0</v>
      </c>
      <c r="E214" s="907" t="s">
        <v>23</v>
      </c>
      <c r="F214" s="908"/>
      <c r="G214" s="909"/>
      <c r="H214" s="153"/>
      <c r="I214" s="124"/>
      <c r="J214" s="115"/>
      <c r="K214" s="116"/>
      <c r="L214" s="116"/>
      <c r="M214" s="116"/>
    </row>
    <row r="215" spans="1:13" ht="20.100000000000001" customHeight="1" x14ac:dyDescent="0.3">
      <c r="A215" s="142"/>
      <c r="B215" s="143"/>
      <c r="C215" s="185"/>
      <c r="D215" s="145" t="s">
        <v>21</v>
      </c>
      <c r="E215" s="916" t="s">
        <v>24</v>
      </c>
      <c r="F215" s="916"/>
      <c r="G215" s="916"/>
      <c r="H215" s="153"/>
      <c r="I215" s="124"/>
      <c r="J215" s="115"/>
      <c r="K215" s="116"/>
      <c r="L215" s="116"/>
      <c r="M215" s="116"/>
    </row>
    <row r="216" spans="1:13" ht="20.100000000000001" customHeight="1" x14ac:dyDescent="0.3">
      <c r="A216" s="152"/>
      <c r="B216" s="143"/>
      <c r="C216" s="178">
        <v>2</v>
      </c>
      <c r="D216" s="914" t="s">
        <v>173</v>
      </c>
      <c r="E216" s="914"/>
      <c r="F216" s="914"/>
      <c r="G216" s="914"/>
      <c r="H216" s="153"/>
      <c r="I216" s="124"/>
      <c r="J216" s="115"/>
      <c r="K216" s="116"/>
      <c r="L216" s="116"/>
      <c r="M216" s="116"/>
    </row>
    <row r="217" spans="1:13" ht="20.100000000000001" customHeight="1" x14ac:dyDescent="0.3">
      <c r="A217" s="152"/>
      <c r="B217" s="143"/>
      <c r="C217" s="180"/>
      <c r="D217" s="145" t="s">
        <v>0</v>
      </c>
      <c r="E217" s="907" t="s">
        <v>23</v>
      </c>
      <c r="F217" s="908"/>
      <c r="G217" s="909"/>
      <c r="H217" s="153"/>
      <c r="I217" s="124"/>
      <c r="J217" s="115"/>
      <c r="K217" s="116"/>
      <c r="L217" s="116"/>
      <c r="M217" s="116"/>
    </row>
    <row r="218" spans="1:13" ht="20.100000000000001" customHeight="1" x14ac:dyDescent="0.3">
      <c r="A218" s="152"/>
      <c r="B218" s="137"/>
      <c r="C218" s="185"/>
      <c r="D218" s="145" t="s">
        <v>21</v>
      </c>
      <c r="E218" s="907" t="s">
        <v>24</v>
      </c>
      <c r="F218" s="908"/>
      <c r="G218" s="909"/>
      <c r="H218" s="153"/>
      <c r="I218" s="124"/>
      <c r="J218" s="115"/>
      <c r="K218" s="116"/>
      <c r="L218" s="116"/>
      <c r="M218" s="116"/>
    </row>
    <row r="219" spans="1:13" ht="20.100000000000001" customHeight="1" x14ac:dyDescent="0.3">
      <c r="A219" s="142"/>
      <c r="B219" s="180" t="s">
        <v>16</v>
      </c>
      <c r="C219" s="914" t="s">
        <v>174</v>
      </c>
      <c r="D219" s="914"/>
      <c r="E219" s="914"/>
      <c r="F219" s="914"/>
      <c r="G219" s="914"/>
      <c r="H219" s="153"/>
      <c r="I219" s="124">
        <f>PENUNJANG!L63</f>
        <v>0</v>
      </c>
      <c r="J219" s="115"/>
      <c r="K219" s="116"/>
      <c r="L219" s="116"/>
      <c r="M219" s="116"/>
    </row>
    <row r="220" spans="1:13" ht="20.100000000000001" customHeight="1" x14ac:dyDescent="0.3">
      <c r="A220" s="142"/>
      <c r="B220" s="180"/>
      <c r="C220" s="183">
        <v>1</v>
      </c>
      <c r="D220" s="915" t="s">
        <v>175</v>
      </c>
      <c r="E220" s="915"/>
      <c r="F220" s="915"/>
      <c r="G220" s="915"/>
      <c r="H220" s="153"/>
      <c r="I220" s="124"/>
      <c r="J220" s="115"/>
      <c r="K220" s="116"/>
      <c r="L220" s="116"/>
      <c r="M220" s="116"/>
    </row>
    <row r="221" spans="1:13" ht="20.100000000000001" customHeight="1" x14ac:dyDescent="0.3">
      <c r="A221" s="142"/>
      <c r="B221" s="143"/>
      <c r="C221" s="180"/>
      <c r="D221" s="145" t="s">
        <v>0</v>
      </c>
      <c r="E221" s="914" t="s">
        <v>26</v>
      </c>
      <c r="F221" s="914"/>
      <c r="G221" s="914"/>
      <c r="H221" s="153"/>
      <c r="I221" s="124"/>
      <c r="J221" s="115"/>
      <c r="K221" s="116"/>
      <c r="L221" s="116"/>
      <c r="M221" s="116"/>
    </row>
    <row r="222" spans="1:13" ht="20.100000000000001" customHeight="1" x14ac:dyDescent="0.3">
      <c r="A222" s="142"/>
      <c r="B222" s="180"/>
      <c r="C222" s="180"/>
      <c r="D222" s="145" t="s">
        <v>21</v>
      </c>
      <c r="E222" s="914" t="s">
        <v>14</v>
      </c>
      <c r="F222" s="914"/>
      <c r="G222" s="914"/>
      <c r="H222" s="153"/>
      <c r="I222" s="124"/>
      <c r="J222" s="115"/>
      <c r="K222" s="116"/>
      <c r="L222" s="116"/>
      <c r="M222" s="116"/>
    </row>
    <row r="223" spans="1:13" ht="20.100000000000001" customHeight="1" x14ac:dyDescent="0.3">
      <c r="A223" s="142"/>
      <c r="B223" s="180"/>
      <c r="C223" s="185"/>
      <c r="D223" s="145" t="s">
        <v>25</v>
      </c>
      <c r="E223" s="914" t="s">
        <v>15</v>
      </c>
      <c r="F223" s="914"/>
      <c r="G223" s="914"/>
      <c r="H223" s="153"/>
      <c r="I223" s="124"/>
      <c r="J223" s="115"/>
      <c r="K223" s="116"/>
      <c r="L223" s="116"/>
      <c r="M223" s="116"/>
    </row>
    <row r="224" spans="1:13" ht="20.100000000000001" customHeight="1" x14ac:dyDescent="0.3">
      <c r="A224" s="142"/>
      <c r="B224" s="180"/>
      <c r="C224" s="178">
        <v>2</v>
      </c>
      <c r="D224" s="914" t="s">
        <v>176</v>
      </c>
      <c r="E224" s="914"/>
      <c r="F224" s="914"/>
      <c r="G224" s="914"/>
      <c r="H224" s="153"/>
      <c r="I224" s="124"/>
      <c r="J224" s="115"/>
      <c r="K224" s="116"/>
      <c r="L224" s="116"/>
      <c r="M224" s="116"/>
    </row>
    <row r="225" spans="1:13" ht="20.100000000000001" customHeight="1" x14ac:dyDescent="0.3">
      <c r="A225" s="142"/>
      <c r="B225" s="180"/>
      <c r="C225" s="180"/>
      <c r="D225" s="145" t="s">
        <v>0</v>
      </c>
      <c r="E225" s="916" t="s">
        <v>140</v>
      </c>
      <c r="F225" s="916"/>
      <c r="G225" s="916"/>
      <c r="H225" s="153"/>
      <c r="I225" s="124"/>
      <c r="J225" s="115"/>
      <c r="K225" s="116"/>
      <c r="L225" s="116"/>
      <c r="M225" s="116"/>
    </row>
    <row r="226" spans="1:13" ht="20.100000000000001" customHeight="1" x14ac:dyDescent="0.3">
      <c r="A226" s="142"/>
      <c r="B226" s="180"/>
      <c r="C226" s="180"/>
      <c r="D226" s="145" t="s">
        <v>21</v>
      </c>
      <c r="E226" s="916" t="s">
        <v>141</v>
      </c>
      <c r="F226" s="916"/>
      <c r="G226" s="916"/>
      <c r="H226" s="153"/>
      <c r="I226" s="124"/>
      <c r="J226" s="115"/>
      <c r="K226" s="116"/>
      <c r="L226" s="116"/>
      <c r="M226" s="116"/>
    </row>
    <row r="227" spans="1:13" ht="20.100000000000001" customHeight="1" x14ac:dyDescent="0.3">
      <c r="A227" s="142"/>
      <c r="B227" s="185"/>
      <c r="C227" s="185"/>
      <c r="D227" s="145" t="s">
        <v>25</v>
      </c>
      <c r="E227" s="916" t="s">
        <v>177</v>
      </c>
      <c r="F227" s="916"/>
      <c r="G227" s="916"/>
      <c r="H227" s="153"/>
      <c r="I227" s="124"/>
      <c r="J227" s="115"/>
      <c r="K227" s="116"/>
      <c r="L227" s="116"/>
      <c r="M227" s="116"/>
    </row>
    <row r="228" spans="1:13" ht="30" customHeight="1" x14ac:dyDescent="0.3">
      <c r="A228" s="142"/>
      <c r="B228" s="130" t="s">
        <v>103</v>
      </c>
      <c r="C228" s="915" t="s">
        <v>195</v>
      </c>
      <c r="D228" s="915"/>
      <c r="E228" s="915"/>
      <c r="F228" s="915"/>
      <c r="G228" s="915"/>
      <c r="H228" s="201"/>
      <c r="I228" s="124">
        <f>PENUNJANG!L72</f>
        <v>0</v>
      </c>
      <c r="J228" s="115"/>
      <c r="K228" s="116"/>
      <c r="L228" s="116"/>
      <c r="M228" s="116"/>
    </row>
    <row r="229" spans="1:13" ht="20.100000000000001" customHeight="1" x14ac:dyDescent="0.3">
      <c r="A229" s="142"/>
      <c r="B229" s="143"/>
      <c r="C229" s="187">
        <v>1</v>
      </c>
      <c r="D229" s="914" t="s">
        <v>196</v>
      </c>
      <c r="E229" s="914"/>
      <c r="F229" s="914"/>
      <c r="G229" s="914"/>
      <c r="H229" s="201"/>
      <c r="I229" s="124"/>
      <c r="J229" s="115"/>
      <c r="K229" s="116"/>
      <c r="L229" s="116"/>
      <c r="M229" s="116"/>
    </row>
    <row r="230" spans="1:13" ht="20.100000000000001" customHeight="1" x14ac:dyDescent="0.3">
      <c r="A230" s="142"/>
      <c r="B230" s="143"/>
      <c r="C230" s="187">
        <v>2</v>
      </c>
      <c r="D230" s="914" t="s">
        <v>197</v>
      </c>
      <c r="E230" s="914"/>
      <c r="F230" s="914"/>
      <c r="G230" s="914"/>
      <c r="H230" s="153"/>
      <c r="I230" s="124"/>
      <c r="J230" s="115"/>
      <c r="K230" s="116"/>
      <c r="L230" s="116"/>
      <c r="M230" s="116"/>
    </row>
    <row r="231" spans="1:13" ht="20.100000000000001" customHeight="1" x14ac:dyDescent="0.3">
      <c r="A231" s="142"/>
      <c r="B231" s="185"/>
      <c r="C231" s="187">
        <v>3</v>
      </c>
      <c r="D231" s="914" t="s">
        <v>178</v>
      </c>
      <c r="E231" s="914"/>
      <c r="F231" s="914"/>
      <c r="G231" s="914"/>
      <c r="H231" s="153"/>
      <c r="I231" s="124"/>
      <c r="J231" s="115"/>
      <c r="K231" s="116"/>
      <c r="L231" s="116"/>
      <c r="M231" s="116"/>
    </row>
    <row r="232" spans="1:13" ht="15" x14ac:dyDescent="0.3">
      <c r="A232" s="969" t="s">
        <v>1</v>
      </c>
      <c r="B232" s="968" t="s">
        <v>51</v>
      </c>
      <c r="C232" s="968"/>
      <c r="D232" s="968"/>
      <c r="E232" s="968"/>
      <c r="F232" s="968"/>
      <c r="G232" s="968"/>
      <c r="H232" s="968"/>
      <c r="I232" s="968"/>
      <c r="J232" s="968"/>
      <c r="K232" s="968"/>
      <c r="L232" s="968"/>
      <c r="M232" s="968"/>
    </row>
    <row r="233" spans="1:13" ht="15" x14ac:dyDescent="0.3">
      <c r="A233" s="969"/>
      <c r="B233" s="969" t="s">
        <v>52</v>
      </c>
      <c r="C233" s="969"/>
      <c r="D233" s="969"/>
      <c r="E233" s="969"/>
      <c r="F233" s="969"/>
      <c r="G233" s="969"/>
      <c r="H233" s="968" t="s">
        <v>53</v>
      </c>
      <c r="I233" s="968"/>
      <c r="J233" s="968"/>
      <c r="K233" s="968"/>
      <c r="L233" s="968"/>
      <c r="M233" s="968"/>
    </row>
    <row r="234" spans="1:13" ht="15" x14ac:dyDescent="0.3">
      <c r="A234" s="969"/>
      <c r="B234" s="969"/>
      <c r="C234" s="969"/>
      <c r="D234" s="969"/>
      <c r="E234" s="969"/>
      <c r="F234" s="969"/>
      <c r="G234" s="969"/>
      <c r="H234" s="968" t="s">
        <v>54</v>
      </c>
      <c r="I234" s="968"/>
      <c r="J234" s="968"/>
      <c r="K234" s="968" t="s">
        <v>55</v>
      </c>
      <c r="L234" s="968"/>
      <c r="M234" s="968"/>
    </row>
    <row r="235" spans="1:13" ht="15" x14ac:dyDescent="0.3">
      <c r="A235" s="969"/>
      <c r="B235" s="969"/>
      <c r="C235" s="969"/>
      <c r="D235" s="969"/>
      <c r="E235" s="969"/>
      <c r="F235" s="969"/>
      <c r="G235" s="969"/>
      <c r="H235" s="154" t="s">
        <v>56</v>
      </c>
      <c r="I235" s="154" t="s">
        <v>57</v>
      </c>
      <c r="J235" s="154" t="s">
        <v>58</v>
      </c>
      <c r="K235" s="154" t="s">
        <v>56</v>
      </c>
      <c r="L235" s="154" t="s">
        <v>57</v>
      </c>
      <c r="M235" s="154" t="s">
        <v>58</v>
      </c>
    </row>
    <row r="236" spans="1:13" ht="15" x14ac:dyDescent="0.3">
      <c r="A236" s="154">
        <v>1</v>
      </c>
      <c r="B236" s="968">
        <v>2</v>
      </c>
      <c r="C236" s="968"/>
      <c r="D236" s="968"/>
      <c r="E236" s="968"/>
      <c r="F236" s="968"/>
      <c r="G236" s="968"/>
      <c r="H236" s="154">
        <v>3</v>
      </c>
      <c r="I236" s="154">
        <v>4</v>
      </c>
      <c r="J236" s="154">
        <v>5</v>
      </c>
      <c r="K236" s="154">
        <v>6</v>
      </c>
      <c r="L236" s="154">
        <v>7</v>
      </c>
      <c r="M236" s="154">
        <v>8</v>
      </c>
    </row>
    <row r="237" spans="1:13" ht="20.100000000000001" customHeight="1" x14ac:dyDescent="0.3">
      <c r="A237" s="142"/>
      <c r="B237" s="178" t="s">
        <v>5</v>
      </c>
      <c r="C237" s="914" t="s">
        <v>179</v>
      </c>
      <c r="D237" s="914"/>
      <c r="E237" s="914"/>
      <c r="F237" s="914"/>
      <c r="G237" s="914"/>
      <c r="H237" s="153"/>
      <c r="I237" s="124">
        <f>PENUNJANG!L76</f>
        <v>0</v>
      </c>
      <c r="J237" s="115"/>
      <c r="K237" s="116"/>
      <c r="L237" s="116"/>
      <c r="M237" s="116"/>
    </row>
    <row r="238" spans="1:13" ht="24" customHeight="1" x14ac:dyDescent="0.3">
      <c r="A238" s="142"/>
      <c r="B238" s="180"/>
      <c r="C238" s="187">
        <v>1</v>
      </c>
      <c r="D238" s="195" t="s">
        <v>140</v>
      </c>
      <c r="E238" s="195"/>
      <c r="F238" s="195"/>
      <c r="G238" s="195"/>
      <c r="H238" s="153"/>
      <c r="I238" s="124"/>
      <c r="J238" s="115"/>
      <c r="K238" s="116"/>
      <c r="L238" s="116"/>
      <c r="M238" s="116"/>
    </row>
    <row r="239" spans="1:13" ht="24" customHeight="1" x14ac:dyDescent="0.3">
      <c r="A239" s="142"/>
      <c r="B239" s="180"/>
      <c r="C239" s="187">
        <v>2</v>
      </c>
      <c r="D239" s="195" t="s">
        <v>141</v>
      </c>
      <c r="E239" s="195"/>
      <c r="F239" s="195"/>
      <c r="G239" s="116"/>
      <c r="H239" s="153"/>
      <c r="I239" s="124"/>
      <c r="J239" s="115"/>
      <c r="K239" s="116"/>
      <c r="L239" s="116"/>
      <c r="M239" s="116"/>
    </row>
    <row r="240" spans="1:13" ht="24" customHeight="1" x14ac:dyDescent="0.3">
      <c r="A240" s="142"/>
      <c r="B240" s="185"/>
      <c r="C240" s="187">
        <v>3</v>
      </c>
      <c r="D240" s="195" t="s">
        <v>180</v>
      </c>
      <c r="E240" s="195"/>
      <c r="F240" s="195"/>
      <c r="G240" s="116"/>
      <c r="H240" s="153"/>
      <c r="I240" s="124"/>
      <c r="J240" s="115"/>
      <c r="K240" s="116"/>
      <c r="L240" s="116"/>
      <c r="M240" s="116"/>
    </row>
    <row r="241" spans="1:16" ht="20.100000000000001" customHeight="1" x14ac:dyDescent="0.3">
      <c r="A241" s="146"/>
      <c r="B241" s="178" t="s">
        <v>108</v>
      </c>
      <c r="C241" s="914" t="s">
        <v>181</v>
      </c>
      <c r="D241" s="914"/>
      <c r="E241" s="914"/>
      <c r="F241" s="914"/>
      <c r="G241" s="914"/>
      <c r="H241" s="94"/>
      <c r="I241" s="124">
        <f>PENUNJANG!L80</f>
        <v>0</v>
      </c>
      <c r="J241" s="92"/>
      <c r="K241" s="92"/>
      <c r="L241" s="92"/>
      <c r="M241" s="92"/>
    </row>
    <row r="242" spans="1:16" ht="32.25" customHeight="1" x14ac:dyDescent="0.3">
      <c r="A242" s="146"/>
      <c r="B242" s="185"/>
      <c r="C242" s="202"/>
      <c r="D242" s="914" t="s">
        <v>182</v>
      </c>
      <c r="E242" s="914"/>
      <c r="F242" s="914"/>
      <c r="G242" s="914"/>
      <c r="H242" s="93"/>
      <c r="I242" s="124"/>
      <c r="J242" s="92"/>
      <c r="K242" s="92"/>
      <c r="L242" s="92"/>
      <c r="M242" s="92"/>
    </row>
    <row r="243" spans="1:16" s="205" customFormat="1" ht="20.100000000000001" customHeight="1" x14ac:dyDescent="0.3">
      <c r="A243" s="203"/>
      <c r="B243" s="101" t="s">
        <v>117</v>
      </c>
      <c r="C243" s="910" t="str">
        <f>PENUNJANG!C82</f>
        <v>Menjadi Asesor</v>
      </c>
      <c r="D243" s="910"/>
      <c r="E243" s="910"/>
      <c r="F243" s="910"/>
      <c r="G243" s="910"/>
      <c r="H243" s="94"/>
      <c r="I243" s="204">
        <f>PENUNJANG!L82</f>
        <v>0</v>
      </c>
      <c r="J243" s="92"/>
      <c r="K243" s="92"/>
      <c r="L243" s="92"/>
      <c r="M243" s="92"/>
    </row>
    <row r="244" spans="1:16" s="205" customFormat="1" ht="32.25" customHeight="1" x14ac:dyDescent="0.3">
      <c r="A244" s="203"/>
      <c r="B244" s="206"/>
      <c r="C244" s="207"/>
      <c r="D244" s="910" t="str">
        <f>PENUNJANG!D83</f>
        <v>Menjadi Asesor kegiatan seperti PAK, BKD, Hibah Penelitian dan Pengabdian (tiap kegiatan)</v>
      </c>
      <c r="E244" s="910"/>
      <c r="F244" s="910"/>
      <c r="G244" s="910"/>
      <c r="H244" s="93"/>
      <c r="I244" s="204"/>
      <c r="J244" s="92"/>
      <c r="K244" s="92"/>
      <c r="L244" s="92"/>
      <c r="M244" s="92"/>
    </row>
    <row r="245" spans="1:16" s="91" customFormat="1" ht="24.95" customHeight="1" x14ac:dyDescent="0.25">
      <c r="A245" s="206"/>
      <c r="B245" s="964" t="s">
        <v>59</v>
      </c>
      <c r="C245" s="921"/>
      <c r="D245" s="921"/>
      <c r="E245" s="921"/>
      <c r="F245" s="921"/>
      <c r="G245" s="922"/>
      <c r="H245" s="208">
        <f>H187</f>
        <v>0</v>
      </c>
      <c r="I245" s="208">
        <f>I187</f>
        <v>10</v>
      </c>
      <c r="J245" s="208">
        <f>J187</f>
        <v>10</v>
      </c>
      <c r="K245" s="209"/>
      <c r="L245" s="209"/>
      <c r="M245" s="209"/>
    </row>
    <row r="246" spans="1:16" s="91" customFormat="1" ht="24.95" customHeight="1" x14ac:dyDescent="0.25">
      <c r="A246" s="80"/>
      <c r="B246" s="210"/>
      <c r="C246" s="210"/>
      <c r="D246" s="210"/>
      <c r="E246" s="210"/>
      <c r="F246" s="210"/>
      <c r="G246" s="210"/>
      <c r="H246" s="80"/>
      <c r="I246" s="80"/>
      <c r="J246" s="80"/>
      <c r="K246" s="80"/>
      <c r="L246" s="80"/>
      <c r="M246" s="80"/>
    </row>
    <row r="247" spans="1:16" ht="1.1499999999999999" customHeight="1" x14ac:dyDescent="0.3">
      <c r="A247" s="211"/>
      <c r="B247" s="212"/>
      <c r="C247" s="213"/>
      <c r="D247" s="213"/>
      <c r="E247" s="213"/>
      <c r="F247" s="213"/>
      <c r="G247" s="213"/>
      <c r="H247" s="214"/>
      <c r="I247" s="215"/>
      <c r="J247" s="216"/>
      <c r="K247" s="217"/>
      <c r="L247" s="217"/>
      <c r="M247" s="217"/>
    </row>
    <row r="248" spans="1:16" s="82" customFormat="1" ht="32.450000000000003" customHeight="1" x14ac:dyDescent="0.3">
      <c r="A248" s="218" t="s">
        <v>8</v>
      </c>
      <c r="B248" s="219" t="s">
        <v>60</v>
      </c>
      <c r="C248" s="220"/>
      <c r="D248" s="221"/>
      <c r="E248" s="221"/>
      <c r="F248" s="221"/>
      <c r="G248" s="222"/>
      <c r="H248" s="222"/>
      <c r="I248" s="223"/>
      <c r="J248" s="97"/>
      <c r="K248" s="99"/>
      <c r="L248" s="99"/>
      <c r="M248" s="100"/>
      <c r="N248" s="90"/>
      <c r="O248" s="90"/>
      <c r="P248" s="85"/>
    </row>
    <row r="249" spans="1:16" s="82" customFormat="1" ht="30" customHeight="1" x14ac:dyDescent="0.3">
      <c r="A249" s="224"/>
      <c r="B249" s="225" t="s">
        <v>20</v>
      </c>
      <c r="C249" s="962" t="s">
        <v>188</v>
      </c>
      <c r="D249" s="962"/>
      <c r="E249" s="962"/>
      <c r="F249" s="962"/>
      <c r="G249" s="963"/>
      <c r="H249" s="226"/>
      <c r="I249" s="227"/>
      <c r="J249" s="228"/>
      <c r="K249" s="228"/>
      <c r="L249" s="228"/>
      <c r="M249" s="229"/>
      <c r="N249" s="228"/>
      <c r="O249" s="230"/>
      <c r="P249" s="85"/>
    </row>
    <row r="250" spans="1:16" s="82" customFormat="1" ht="21" customHeight="1" x14ac:dyDescent="0.3">
      <c r="A250" s="224"/>
      <c r="B250" s="231" t="s">
        <v>22</v>
      </c>
      <c r="C250" s="965" t="s">
        <v>189</v>
      </c>
      <c r="D250" s="965"/>
      <c r="E250" s="965"/>
      <c r="F250" s="965"/>
      <c r="G250" s="966"/>
      <c r="H250" s="232"/>
      <c r="I250" s="232"/>
      <c r="J250" s="233"/>
      <c r="K250" s="230"/>
      <c r="L250" s="230"/>
      <c r="M250" s="234"/>
      <c r="N250" s="230"/>
      <c r="O250" s="230"/>
      <c r="P250" s="85"/>
    </row>
    <row r="251" spans="1:16" s="82" customFormat="1" ht="29.45" customHeight="1" x14ac:dyDescent="0.3">
      <c r="A251" s="224"/>
      <c r="B251" s="225" t="s">
        <v>28</v>
      </c>
      <c r="C251" s="962" t="s">
        <v>190</v>
      </c>
      <c r="D251" s="962"/>
      <c r="E251" s="962"/>
      <c r="F251" s="962"/>
      <c r="G251" s="963"/>
      <c r="H251" s="232"/>
      <c r="I251" s="232"/>
      <c r="J251" s="233"/>
      <c r="K251" s="230"/>
      <c r="L251" s="230"/>
      <c r="M251" s="234"/>
      <c r="N251" s="230"/>
      <c r="O251" s="230"/>
      <c r="P251" s="85"/>
    </row>
    <row r="252" spans="1:16" s="82" customFormat="1" ht="15" x14ac:dyDescent="0.3">
      <c r="A252" s="224"/>
      <c r="B252" s="231" t="s">
        <v>38</v>
      </c>
      <c r="C252" s="90" t="s">
        <v>76</v>
      </c>
      <c r="D252" s="235"/>
      <c r="E252" s="235"/>
      <c r="F252" s="235"/>
      <c r="G252" s="236"/>
      <c r="H252" s="237"/>
      <c r="I252" s="967" t="s">
        <v>568</v>
      </c>
      <c r="J252" s="967"/>
      <c r="K252" s="967"/>
      <c r="L252" s="967"/>
      <c r="M252" s="234"/>
      <c r="N252" s="230"/>
      <c r="O252" s="230"/>
      <c r="P252" s="85"/>
    </row>
    <row r="253" spans="1:16" s="82" customFormat="1" ht="15" x14ac:dyDescent="0.3">
      <c r="A253" s="224"/>
      <c r="B253" s="225"/>
      <c r="C253" s="85"/>
      <c r="D253" s="238"/>
      <c r="E253" s="238"/>
      <c r="F253" s="238"/>
      <c r="G253" s="232"/>
      <c r="H253" s="239"/>
      <c r="I253" s="754" t="s">
        <v>494</v>
      </c>
      <c r="J253" s="756"/>
      <c r="K253" s="756"/>
      <c r="L253" s="756"/>
      <c r="M253" s="240"/>
      <c r="N253" s="85"/>
      <c r="O253" s="230"/>
      <c r="P253" s="85"/>
    </row>
    <row r="254" spans="1:16" s="82" customFormat="1" ht="15" x14ac:dyDescent="0.3">
      <c r="A254" s="224"/>
      <c r="B254" s="225"/>
      <c r="C254" s="85"/>
      <c r="D254" s="238"/>
      <c r="E254" s="238"/>
      <c r="F254" s="238"/>
      <c r="G254" s="232"/>
      <c r="H254" s="239"/>
      <c r="I254" s="755" t="s">
        <v>484</v>
      </c>
      <c r="J254" s="80"/>
      <c r="K254" s="756"/>
      <c r="L254" s="90"/>
      <c r="M254" s="241"/>
      <c r="N254" s="242"/>
      <c r="O254" s="230"/>
      <c r="P254" s="85"/>
    </row>
    <row r="255" spans="1:16" s="82" customFormat="1" ht="20.100000000000001" customHeight="1" x14ac:dyDescent="0.3">
      <c r="A255" s="224"/>
      <c r="B255" s="225"/>
      <c r="C255" s="85"/>
      <c r="D255" s="238"/>
      <c r="E255" s="238"/>
      <c r="F255" s="238"/>
      <c r="G255" s="232"/>
      <c r="H255" s="239"/>
      <c r="I255" s="756"/>
      <c r="J255" s="80"/>
      <c r="K255" s="756"/>
      <c r="L255" s="90"/>
      <c r="M255" s="241"/>
      <c r="N255" s="242"/>
      <c r="O255" s="230"/>
      <c r="P255" s="85"/>
    </row>
    <row r="256" spans="1:16" s="82" customFormat="1" ht="20.100000000000001" customHeight="1" x14ac:dyDescent="0.3">
      <c r="A256" s="224"/>
      <c r="B256" s="243"/>
      <c r="C256" s="232"/>
      <c r="D256" s="238"/>
      <c r="E256" s="238"/>
      <c r="F256" s="238"/>
      <c r="G256" s="232"/>
      <c r="H256" s="239"/>
      <c r="I256" s="756"/>
      <c r="J256" s="80"/>
      <c r="K256" s="756"/>
      <c r="L256" s="90"/>
      <c r="M256" s="234"/>
      <c r="N256" s="230"/>
      <c r="O256" s="230"/>
      <c r="P256" s="85"/>
    </row>
    <row r="257" spans="1:16" s="82" customFormat="1" ht="20.100000000000001" customHeight="1" x14ac:dyDescent="0.3">
      <c r="A257" s="224"/>
      <c r="B257" s="243"/>
      <c r="C257" s="232"/>
      <c r="D257" s="238"/>
      <c r="E257" s="238"/>
      <c r="F257" s="238"/>
      <c r="G257" s="232"/>
      <c r="H257" s="239"/>
      <c r="I257" s="90"/>
      <c r="J257" s="80"/>
      <c r="K257" s="756"/>
      <c r="L257" s="90"/>
      <c r="M257" s="234"/>
      <c r="N257" s="230"/>
      <c r="O257" s="230"/>
      <c r="P257" s="85"/>
    </row>
    <row r="258" spans="1:16" s="82" customFormat="1" ht="15" x14ac:dyDescent="0.3">
      <c r="A258" s="224"/>
      <c r="B258" s="243"/>
      <c r="C258" s="232"/>
      <c r="D258" s="238"/>
      <c r="E258" s="238"/>
      <c r="F258" s="238"/>
      <c r="G258" s="232"/>
      <c r="H258" s="239"/>
      <c r="I258" s="754" t="s">
        <v>525</v>
      </c>
      <c r="J258" s="80"/>
      <c r="K258" s="756"/>
      <c r="L258" s="90"/>
      <c r="M258" s="234"/>
      <c r="N258" s="230"/>
      <c r="O258" s="230"/>
      <c r="P258" s="85"/>
    </row>
    <row r="259" spans="1:16" s="82" customFormat="1" ht="15" x14ac:dyDescent="0.3">
      <c r="A259" s="224"/>
      <c r="B259" s="243"/>
      <c r="C259" s="232"/>
      <c r="D259" s="238"/>
      <c r="E259" s="238"/>
      <c r="F259" s="238"/>
      <c r="G259" s="232"/>
      <c r="H259" s="239"/>
      <c r="I259" s="90" t="s">
        <v>528</v>
      </c>
      <c r="J259" s="80"/>
      <c r="K259" s="756"/>
      <c r="L259" s="90"/>
      <c r="M259" s="234"/>
      <c r="N259" s="230"/>
      <c r="O259" s="230"/>
      <c r="P259" s="85"/>
    </row>
    <row r="260" spans="1:16" s="82" customFormat="1" ht="15" x14ac:dyDescent="0.3">
      <c r="A260" s="244"/>
      <c r="B260" s="245"/>
      <c r="C260" s="246"/>
      <c r="D260" s="247"/>
      <c r="E260" s="247"/>
      <c r="F260" s="247"/>
      <c r="G260" s="246"/>
      <c r="H260" s="248"/>
      <c r="I260" s="757"/>
      <c r="J260" s="758"/>
      <c r="K260" s="757"/>
      <c r="L260" s="757"/>
      <c r="M260" s="252"/>
      <c r="N260" s="230"/>
      <c r="O260" s="230"/>
      <c r="P260" s="85"/>
    </row>
    <row r="261" spans="1:16" s="264" customFormat="1" ht="30" customHeight="1" x14ac:dyDescent="0.2">
      <c r="A261" s="253" t="s">
        <v>12</v>
      </c>
      <c r="B261" s="254" t="s">
        <v>64</v>
      </c>
      <c r="C261" s="255"/>
      <c r="D261" s="256"/>
      <c r="E261" s="256"/>
      <c r="F261" s="256"/>
      <c r="G261" s="257"/>
      <c r="H261" s="257"/>
      <c r="I261" s="258"/>
      <c r="J261" s="259"/>
      <c r="K261" s="260"/>
      <c r="L261" s="260"/>
      <c r="M261" s="261"/>
      <c r="N261" s="262"/>
      <c r="O261" s="262"/>
      <c r="P261" s="263"/>
    </row>
    <row r="262" spans="1:16" s="82" customFormat="1" ht="20.100000000000001" customHeight="1" x14ac:dyDescent="0.3">
      <c r="A262" s="224"/>
      <c r="B262" s="231" t="s">
        <v>20</v>
      </c>
      <c r="C262" s="265" t="s">
        <v>65</v>
      </c>
      <c r="D262" s="238"/>
      <c r="E262" s="238"/>
      <c r="F262" s="238"/>
      <c r="G262" s="232"/>
      <c r="H262" s="239"/>
      <c r="I262" s="266"/>
      <c r="J262" s="233"/>
      <c r="K262" s="230"/>
      <c r="L262" s="230"/>
      <c r="M262" s="234"/>
      <c r="N262" s="230"/>
      <c r="O262" s="230"/>
      <c r="P262" s="85"/>
    </row>
    <row r="263" spans="1:16" s="82" customFormat="1" ht="20.100000000000001" customHeight="1" x14ac:dyDescent="0.3">
      <c r="A263" s="224"/>
      <c r="B263" s="231" t="s">
        <v>22</v>
      </c>
      <c r="C263" s="265" t="s">
        <v>65</v>
      </c>
      <c r="D263" s="238"/>
      <c r="E263" s="238"/>
      <c r="F263" s="238"/>
      <c r="G263" s="232"/>
      <c r="H263" s="239"/>
      <c r="I263" s="266"/>
      <c r="J263" s="233"/>
      <c r="K263" s="230"/>
      <c r="L263" s="230"/>
      <c r="M263" s="234"/>
      <c r="N263" s="230"/>
      <c r="O263" s="230"/>
      <c r="P263" s="85"/>
    </row>
    <row r="264" spans="1:16" s="91" customFormat="1" ht="20.100000000000001" customHeight="1" x14ac:dyDescent="0.25">
      <c r="A264" s="224"/>
      <c r="B264" s="231" t="s">
        <v>28</v>
      </c>
      <c r="C264" s="265" t="s">
        <v>65</v>
      </c>
      <c r="D264" s="238"/>
      <c r="E264" s="238"/>
      <c r="F264" s="238"/>
      <c r="G264" s="232"/>
      <c r="H264" s="239"/>
      <c r="I264" s="266"/>
      <c r="J264" s="233"/>
      <c r="K264" s="230"/>
      <c r="L264" s="230"/>
      <c r="M264" s="234"/>
      <c r="N264" s="230"/>
      <c r="O264" s="230"/>
      <c r="P264" s="90"/>
    </row>
    <row r="265" spans="1:16" s="82" customFormat="1" ht="20.100000000000001" customHeight="1" x14ac:dyDescent="0.3">
      <c r="A265" s="224"/>
      <c r="B265" s="231" t="s">
        <v>38</v>
      </c>
      <c r="C265" s="235" t="s">
        <v>61</v>
      </c>
      <c r="D265" s="238"/>
      <c r="E265" s="238"/>
      <c r="F265" s="238"/>
      <c r="G265" s="232"/>
      <c r="H265" s="239"/>
      <c r="I265" s="266"/>
      <c r="J265" s="233"/>
      <c r="K265" s="230"/>
      <c r="L265" s="230"/>
      <c r="M265" s="234"/>
      <c r="N265" s="230"/>
      <c r="O265" s="230"/>
      <c r="P265" s="85"/>
    </row>
    <row r="266" spans="1:16" s="82" customFormat="1" ht="15" x14ac:dyDescent="0.3">
      <c r="A266" s="224"/>
      <c r="B266" s="243"/>
      <c r="C266" s="232"/>
      <c r="D266" s="238"/>
      <c r="E266" s="238"/>
      <c r="F266" s="238"/>
      <c r="G266" s="232"/>
      <c r="H266" s="763"/>
      <c r="I266" s="967" t="s">
        <v>554</v>
      </c>
      <c r="J266" s="967"/>
      <c r="K266" s="967"/>
      <c r="L266" s="967"/>
      <c r="M266" s="384"/>
      <c r="N266" s="230"/>
      <c r="O266" s="230"/>
      <c r="P266" s="85"/>
    </row>
    <row r="267" spans="1:16" s="82" customFormat="1" ht="15" x14ac:dyDescent="0.3">
      <c r="A267" s="224"/>
      <c r="B267" s="243"/>
      <c r="C267" s="232"/>
      <c r="D267" s="238"/>
      <c r="E267" s="238"/>
      <c r="F267" s="238"/>
      <c r="G267" s="232"/>
      <c r="H267" s="763"/>
      <c r="I267" s="754" t="s">
        <v>551</v>
      </c>
      <c r="J267" s="90"/>
      <c r="K267" s="90"/>
      <c r="L267" s="90"/>
      <c r="M267" s="234"/>
      <c r="N267" s="242"/>
      <c r="O267" s="242"/>
      <c r="P267" s="85"/>
    </row>
    <row r="268" spans="1:16" s="82" customFormat="1" ht="15" x14ac:dyDescent="0.3">
      <c r="A268" s="224"/>
      <c r="B268" s="243"/>
      <c r="C268" s="232"/>
      <c r="D268" s="238"/>
      <c r="E268" s="238"/>
      <c r="F268" s="238"/>
      <c r="G268" s="232"/>
      <c r="H268" s="763"/>
      <c r="I268" s="759" t="s">
        <v>255</v>
      </c>
      <c r="J268" s="236"/>
      <c r="K268" s="236"/>
      <c r="L268" s="236"/>
      <c r="M268" s="385"/>
      <c r="N268" s="242"/>
      <c r="O268" s="242"/>
      <c r="P268" s="85"/>
    </row>
    <row r="269" spans="1:16" s="82" customFormat="1" ht="20.100000000000001" customHeight="1" x14ac:dyDescent="0.3">
      <c r="A269" s="224"/>
      <c r="B269" s="243"/>
      <c r="C269" s="232"/>
      <c r="D269" s="238"/>
      <c r="E269" s="238"/>
      <c r="F269" s="238"/>
      <c r="G269" s="232"/>
      <c r="H269" s="763"/>
      <c r="I269" s="236"/>
      <c r="J269" s="236"/>
      <c r="K269" s="236"/>
      <c r="L269" s="236"/>
      <c r="M269" s="386"/>
      <c r="N269" s="242"/>
      <c r="O269" s="242"/>
      <c r="P269" s="85"/>
    </row>
    <row r="270" spans="1:16" s="82" customFormat="1" ht="20.100000000000001" customHeight="1" x14ac:dyDescent="0.3">
      <c r="A270" s="224"/>
      <c r="B270" s="243"/>
      <c r="C270" s="232"/>
      <c r="D270" s="238"/>
      <c r="E270" s="238"/>
      <c r="F270" s="238"/>
      <c r="G270" s="232"/>
      <c r="H270" s="763"/>
      <c r="I270" s="235"/>
      <c r="J270" s="760"/>
      <c r="K270" s="760"/>
      <c r="L270" s="760"/>
      <c r="M270" s="229"/>
      <c r="N270" s="230"/>
      <c r="O270" s="230"/>
      <c r="P270" s="85"/>
    </row>
    <row r="271" spans="1:16" s="82" customFormat="1" ht="20.100000000000001" customHeight="1" x14ac:dyDescent="0.3">
      <c r="A271" s="224"/>
      <c r="B271" s="243"/>
      <c r="C271" s="232"/>
      <c r="D271" s="238"/>
      <c r="E271" s="238"/>
      <c r="F271" s="238"/>
      <c r="G271" s="232"/>
      <c r="H271" s="763"/>
      <c r="I271" s="235"/>
      <c r="J271" s="753"/>
      <c r="K271" s="760"/>
      <c r="L271" s="753"/>
      <c r="M271" s="234"/>
      <c r="N271" s="242"/>
      <c r="O271" s="242"/>
      <c r="P271" s="85"/>
    </row>
    <row r="272" spans="1:16" s="82" customFormat="1" ht="20.100000000000001" customHeight="1" x14ac:dyDescent="0.3">
      <c r="A272" s="224"/>
      <c r="B272" s="243"/>
      <c r="C272" s="232"/>
      <c r="D272" s="238"/>
      <c r="E272" s="238"/>
      <c r="F272" s="238"/>
      <c r="G272" s="232"/>
      <c r="H272" s="763"/>
      <c r="I272" s="761" t="s">
        <v>552</v>
      </c>
      <c r="J272" s="90"/>
      <c r="K272" s="90"/>
      <c r="L272" s="753"/>
      <c r="M272" s="234"/>
      <c r="N272" s="242"/>
      <c r="O272" s="242"/>
      <c r="P272" s="85"/>
    </row>
    <row r="273" spans="1:16" s="82" customFormat="1" ht="15" x14ac:dyDescent="0.3">
      <c r="A273" s="224"/>
      <c r="B273" s="243"/>
      <c r="C273" s="232"/>
      <c r="D273" s="238"/>
      <c r="E273" s="238"/>
      <c r="F273" s="238"/>
      <c r="G273" s="232"/>
      <c r="H273" s="763"/>
      <c r="I273" s="762" t="s">
        <v>553</v>
      </c>
      <c r="J273" s="90"/>
      <c r="K273" s="90"/>
      <c r="L273" s="90"/>
      <c r="M273" s="234"/>
      <c r="N273" s="230"/>
      <c r="O273" s="230"/>
      <c r="P273" s="85"/>
    </row>
    <row r="274" spans="1:16" s="82" customFormat="1" ht="15" x14ac:dyDescent="0.3">
      <c r="A274" s="244"/>
      <c r="B274" s="245"/>
      <c r="C274" s="246"/>
      <c r="D274" s="247"/>
      <c r="E274" s="247"/>
      <c r="F274" s="247"/>
      <c r="G274" s="246"/>
      <c r="H274" s="248"/>
      <c r="I274" s="762"/>
      <c r="J274" s="90"/>
      <c r="K274" s="90"/>
      <c r="L274" s="90"/>
      <c r="M274" s="252"/>
      <c r="N274" s="230"/>
      <c r="O274" s="230"/>
      <c r="P274" s="85"/>
    </row>
    <row r="275" spans="1:16" s="264" customFormat="1" ht="30" customHeight="1" x14ac:dyDescent="0.2">
      <c r="A275" s="218" t="s">
        <v>67</v>
      </c>
      <c r="B275" s="219" t="s">
        <v>68</v>
      </c>
      <c r="C275" s="268"/>
      <c r="D275" s="269"/>
      <c r="E275" s="269"/>
      <c r="F275" s="269"/>
      <c r="G275" s="270"/>
      <c r="H275" s="270"/>
      <c r="I275" s="271"/>
      <c r="J275" s="272"/>
      <c r="K275" s="273"/>
      <c r="L275" s="273"/>
      <c r="M275" s="274"/>
      <c r="N275" s="262"/>
      <c r="O275" s="262"/>
      <c r="P275" s="263"/>
    </row>
    <row r="276" spans="1:16" s="82" customFormat="1" ht="20.100000000000001" customHeight="1" x14ac:dyDescent="0.3">
      <c r="A276" s="224"/>
      <c r="B276" s="231" t="s">
        <v>20</v>
      </c>
      <c r="C276" s="265" t="s">
        <v>65</v>
      </c>
      <c r="D276" s="238"/>
      <c r="E276" s="238"/>
      <c r="F276" s="238"/>
      <c r="G276" s="232"/>
      <c r="H276" s="239"/>
      <c r="I276" s="266"/>
      <c r="J276" s="233"/>
      <c r="K276" s="230"/>
      <c r="L276" s="230"/>
      <c r="M276" s="234"/>
      <c r="N276" s="230"/>
      <c r="O276" s="230"/>
      <c r="P276" s="85"/>
    </row>
    <row r="277" spans="1:16" s="82" customFormat="1" ht="20.100000000000001" customHeight="1" x14ac:dyDescent="0.3">
      <c r="A277" s="224"/>
      <c r="B277" s="231" t="s">
        <v>22</v>
      </c>
      <c r="C277" s="265" t="s">
        <v>65</v>
      </c>
      <c r="D277" s="238"/>
      <c r="E277" s="238"/>
      <c r="F277" s="238"/>
      <c r="G277" s="232"/>
      <c r="H277" s="239"/>
      <c r="I277" s="266"/>
      <c r="J277" s="233"/>
      <c r="K277" s="230"/>
      <c r="L277" s="230"/>
      <c r="M277" s="234"/>
      <c r="N277" s="230"/>
      <c r="O277" s="230"/>
      <c r="P277" s="85"/>
    </row>
    <row r="278" spans="1:16" s="82" customFormat="1" ht="20.100000000000001" customHeight="1" x14ac:dyDescent="0.3">
      <c r="A278" s="224"/>
      <c r="B278" s="231" t="s">
        <v>28</v>
      </c>
      <c r="C278" s="265" t="s">
        <v>65</v>
      </c>
      <c r="D278" s="238"/>
      <c r="E278" s="238"/>
      <c r="F278" s="238"/>
      <c r="G278" s="232"/>
      <c r="H278" s="239"/>
      <c r="I278" s="266"/>
      <c r="J278" s="233"/>
      <c r="K278" s="230"/>
      <c r="L278" s="230"/>
      <c r="M278" s="234"/>
      <c r="N278" s="230"/>
      <c r="O278" s="230"/>
      <c r="P278" s="85"/>
    </row>
    <row r="279" spans="1:16" s="82" customFormat="1" ht="20.100000000000001" customHeight="1" x14ac:dyDescent="0.3">
      <c r="A279" s="224"/>
      <c r="B279" s="231" t="s">
        <v>38</v>
      </c>
      <c r="C279" s="235" t="s">
        <v>61</v>
      </c>
      <c r="D279" s="230"/>
      <c r="E279" s="230"/>
      <c r="F279" s="230"/>
      <c r="G279" s="230"/>
      <c r="H279" s="275"/>
      <c r="I279" s="960" t="s">
        <v>62</v>
      </c>
      <c r="J279" s="960"/>
      <c r="K279" s="960"/>
      <c r="L279" s="960"/>
      <c r="M279" s="234"/>
      <c r="N279" s="230"/>
      <c r="O279" s="230"/>
      <c r="P279" s="85"/>
    </row>
    <row r="280" spans="1:16" s="82" customFormat="1" ht="20.100000000000001" customHeight="1" x14ac:dyDescent="0.3">
      <c r="A280" s="224"/>
      <c r="B280" s="230"/>
      <c r="C280" s="230"/>
      <c r="D280" s="230"/>
      <c r="E280" s="230"/>
      <c r="F280" s="230"/>
      <c r="G280" s="230"/>
      <c r="H280" s="275"/>
      <c r="I280" s="230"/>
      <c r="J280" s="233"/>
      <c r="K280" s="242"/>
      <c r="L280" s="85"/>
      <c r="M280" s="234"/>
      <c r="N280" s="230"/>
      <c r="O280" s="230"/>
      <c r="P280" s="85"/>
    </row>
    <row r="281" spans="1:16" s="82" customFormat="1" ht="20.100000000000001" customHeight="1" x14ac:dyDescent="0.3">
      <c r="A281" s="224"/>
      <c r="B281" s="243"/>
      <c r="C281" s="276"/>
      <c r="D281" s="238"/>
      <c r="E281" s="238"/>
      <c r="F281" s="238"/>
      <c r="G281" s="232"/>
      <c r="H281" s="239"/>
      <c r="I281" s="230"/>
      <c r="J281" s="233"/>
      <c r="K281" s="242"/>
      <c r="L281" s="85"/>
      <c r="M281" s="234"/>
      <c r="N281" s="230"/>
      <c r="O281" s="230"/>
      <c r="P281" s="85"/>
    </row>
    <row r="282" spans="1:16" s="82" customFormat="1" ht="20.100000000000001" customHeight="1" x14ac:dyDescent="0.3">
      <c r="A282" s="224"/>
      <c r="B282" s="243"/>
      <c r="C282" s="276"/>
      <c r="D282" s="238"/>
      <c r="E282" s="238"/>
      <c r="F282" s="238"/>
      <c r="G282" s="232"/>
      <c r="H282" s="239"/>
      <c r="I282" s="959" t="s">
        <v>69</v>
      </c>
      <c r="J282" s="959"/>
      <c r="K282" s="959"/>
      <c r="L282" s="959"/>
      <c r="M282" s="241"/>
      <c r="N282" s="242"/>
      <c r="O282" s="242"/>
      <c r="P282" s="85"/>
    </row>
    <row r="283" spans="1:16" s="82" customFormat="1" ht="20.100000000000001" customHeight="1" x14ac:dyDescent="0.3">
      <c r="A283" s="224"/>
      <c r="B283" s="243"/>
      <c r="C283" s="232"/>
      <c r="D283" s="238"/>
      <c r="E283" s="238"/>
      <c r="F283" s="238"/>
      <c r="G283" s="232"/>
      <c r="H283" s="239"/>
      <c r="I283" s="230" t="s">
        <v>63</v>
      </c>
      <c r="J283" s="233"/>
      <c r="K283" s="85"/>
      <c r="L283" s="85"/>
      <c r="M283" s="234"/>
      <c r="N283" s="230"/>
      <c r="O283" s="230"/>
      <c r="P283" s="85"/>
    </row>
    <row r="284" spans="1:16" s="82" customFormat="1" ht="20.100000000000001" customHeight="1" x14ac:dyDescent="0.3">
      <c r="A284" s="224"/>
      <c r="B284" s="243"/>
      <c r="C284" s="232"/>
      <c r="D284" s="238"/>
      <c r="E284" s="238"/>
      <c r="F284" s="238"/>
      <c r="G284" s="232"/>
      <c r="H284" s="239"/>
      <c r="I284" s="960" t="s">
        <v>62</v>
      </c>
      <c r="J284" s="960"/>
      <c r="K284" s="960"/>
      <c r="L284" s="960"/>
      <c r="M284" s="234"/>
      <c r="N284" s="230"/>
      <c r="O284" s="230"/>
      <c r="P284" s="85"/>
    </row>
    <row r="285" spans="1:16" s="82" customFormat="1" ht="20.100000000000001" customHeight="1" x14ac:dyDescent="0.3">
      <c r="A285" s="224"/>
      <c r="B285" s="243"/>
      <c r="C285" s="232"/>
      <c r="D285" s="238"/>
      <c r="E285" s="238"/>
      <c r="F285" s="238"/>
      <c r="G285" s="232"/>
      <c r="H285" s="239"/>
      <c r="I285" s="242"/>
      <c r="J285" s="233"/>
      <c r="K285" s="242"/>
      <c r="L285" s="85"/>
      <c r="M285" s="241"/>
      <c r="N285" s="242"/>
      <c r="O285" s="230"/>
      <c r="P285" s="85"/>
    </row>
    <row r="286" spans="1:16" s="82" customFormat="1" ht="13.5" customHeight="1" x14ac:dyDescent="0.3">
      <c r="A286" s="224"/>
      <c r="B286" s="243"/>
      <c r="C286" s="232"/>
      <c r="D286" s="238"/>
      <c r="E286" s="238"/>
      <c r="F286" s="238"/>
      <c r="G286" s="232"/>
      <c r="H286" s="239"/>
      <c r="I286" s="230"/>
      <c r="J286" s="233"/>
      <c r="K286" s="242"/>
      <c r="L286" s="85"/>
      <c r="M286" s="234"/>
      <c r="N286" s="230"/>
      <c r="O286" s="230"/>
      <c r="P286" s="85"/>
    </row>
    <row r="287" spans="1:16" s="82" customFormat="1" ht="20.100000000000001" customHeight="1" x14ac:dyDescent="0.3">
      <c r="A287" s="224"/>
      <c r="B287" s="243"/>
      <c r="C287" s="232"/>
      <c r="D287" s="238"/>
      <c r="E287" s="238"/>
      <c r="F287" s="238"/>
      <c r="G287" s="232"/>
      <c r="H287" s="239"/>
      <c r="I287" s="230"/>
      <c r="J287" s="233"/>
      <c r="K287" s="242"/>
      <c r="L287" s="85"/>
      <c r="M287" s="234"/>
      <c r="N287" s="230"/>
      <c r="O287" s="230"/>
      <c r="P287" s="85"/>
    </row>
    <row r="288" spans="1:16" s="82" customFormat="1" ht="19.5" customHeight="1" x14ac:dyDescent="0.3">
      <c r="A288" s="224"/>
      <c r="B288" s="243"/>
      <c r="C288" s="232"/>
      <c r="D288" s="238"/>
      <c r="E288" s="238"/>
      <c r="F288" s="238"/>
      <c r="G288" s="232"/>
      <c r="H288" s="239"/>
      <c r="I288" s="959" t="s">
        <v>70</v>
      </c>
      <c r="J288" s="959"/>
      <c r="K288" s="959"/>
      <c r="L288" s="959"/>
      <c r="M288" s="241"/>
      <c r="N288" s="242"/>
      <c r="O288" s="242"/>
      <c r="P288" s="85"/>
    </row>
    <row r="289" spans="1:16" s="82" customFormat="1" ht="20.100000000000001" customHeight="1" x14ac:dyDescent="0.3">
      <c r="A289" s="244"/>
      <c r="B289" s="245"/>
      <c r="C289" s="246"/>
      <c r="D289" s="247"/>
      <c r="E289" s="247"/>
      <c r="F289" s="247"/>
      <c r="G289" s="246"/>
      <c r="H289" s="248"/>
      <c r="I289" s="251" t="s">
        <v>66</v>
      </c>
      <c r="J289" s="250"/>
      <c r="K289" s="267"/>
      <c r="L289" s="267"/>
      <c r="M289" s="252"/>
      <c r="N289" s="230"/>
      <c r="O289" s="230"/>
      <c r="P289" s="85"/>
    </row>
    <row r="290" spans="1:16" s="264" customFormat="1" ht="30" customHeight="1" x14ac:dyDescent="0.2">
      <c r="A290" s="253" t="s">
        <v>71</v>
      </c>
      <c r="B290" s="254" t="s">
        <v>72</v>
      </c>
      <c r="C290" s="255"/>
      <c r="D290" s="256"/>
      <c r="E290" s="256"/>
      <c r="F290" s="256"/>
      <c r="G290" s="257"/>
      <c r="H290" s="257"/>
      <c r="I290" s="258"/>
      <c r="J290" s="259"/>
      <c r="K290" s="260"/>
      <c r="L290" s="260"/>
      <c r="M290" s="261"/>
      <c r="N290" s="262"/>
      <c r="O290" s="262"/>
      <c r="P290" s="263"/>
    </row>
    <row r="291" spans="1:16" s="82" customFormat="1" ht="18" customHeight="1" x14ac:dyDescent="0.3">
      <c r="A291" s="224"/>
      <c r="B291" s="231" t="s">
        <v>20</v>
      </c>
      <c r="C291" s="265" t="s">
        <v>65</v>
      </c>
      <c r="D291" s="238"/>
      <c r="E291" s="238"/>
      <c r="F291" s="238"/>
      <c r="G291" s="232"/>
      <c r="H291" s="239"/>
      <c r="I291" s="266"/>
      <c r="J291" s="233"/>
      <c r="K291" s="230"/>
      <c r="L291" s="230"/>
      <c r="M291" s="234"/>
      <c r="N291" s="230"/>
      <c r="O291" s="230"/>
      <c r="P291" s="85"/>
    </row>
    <row r="292" spans="1:16" s="82" customFormat="1" ht="18" customHeight="1" x14ac:dyDescent="0.3">
      <c r="A292" s="224"/>
      <c r="B292" s="231" t="s">
        <v>22</v>
      </c>
      <c r="C292" s="265" t="s">
        <v>65</v>
      </c>
      <c r="D292" s="238"/>
      <c r="E292" s="238"/>
      <c r="F292" s="238"/>
      <c r="G292" s="232"/>
      <c r="H292" s="239"/>
      <c r="I292" s="266"/>
      <c r="J292" s="233"/>
      <c r="K292" s="230"/>
      <c r="L292" s="230"/>
      <c r="M292" s="234"/>
      <c r="N292" s="230"/>
      <c r="O292" s="230"/>
      <c r="P292" s="85"/>
    </row>
    <row r="293" spans="1:16" s="82" customFormat="1" ht="18" customHeight="1" x14ac:dyDescent="0.3">
      <c r="A293" s="224"/>
      <c r="B293" s="231" t="s">
        <v>28</v>
      </c>
      <c r="C293" s="265" t="s">
        <v>65</v>
      </c>
      <c r="D293" s="238"/>
      <c r="E293" s="238"/>
      <c r="F293" s="238"/>
      <c r="G293" s="232"/>
      <c r="H293" s="239"/>
      <c r="I293" s="266"/>
      <c r="J293" s="233"/>
      <c r="K293" s="242"/>
      <c r="L293" s="230"/>
      <c r="M293" s="234"/>
      <c r="N293" s="230"/>
      <c r="O293" s="230"/>
      <c r="P293" s="85"/>
    </row>
    <row r="294" spans="1:16" s="82" customFormat="1" ht="18" customHeight="1" x14ac:dyDescent="0.3">
      <c r="A294" s="224"/>
      <c r="B294" s="231" t="s">
        <v>38</v>
      </c>
      <c r="C294" s="235" t="s">
        <v>61</v>
      </c>
      <c r="D294" s="238"/>
      <c r="E294" s="238"/>
      <c r="F294" s="238"/>
      <c r="G294" s="232"/>
      <c r="H294" s="239"/>
      <c r="I294" s="266"/>
      <c r="J294" s="233"/>
      <c r="K294" s="242"/>
      <c r="L294" s="230"/>
      <c r="M294" s="234"/>
      <c r="N294" s="230"/>
      <c r="O294" s="230"/>
      <c r="P294" s="85"/>
    </row>
    <row r="295" spans="1:16" s="82" customFormat="1" ht="18" customHeight="1" x14ac:dyDescent="0.3">
      <c r="A295" s="224"/>
      <c r="B295" s="243"/>
      <c r="C295" s="232"/>
      <c r="D295" s="238"/>
      <c r="E295" s="238"/>
      <c r="F295" s="238"/>
      <c r="G295" s="232"/>
      <c r="H295" s="239"/>
      <c r="I295" s="961" t="s">
        <v>73</v>
      </c>
      <c r="J295" s="961"/>
      <c r="K295" s="961"/>
      <c r="L295" s="961"/>
      <c r="M295" s="234"/>
      <c r="N295" s="230"/>
      <c r="O295" s="230"/>
      <c r="P295" s="85"/>
    </row>
    <row r="296" spans="1:16" s="82" customFormat="1" ht="18" customHeight="1" x14ac:dyDescent="0.3">
      <c r="A296" s="224"/>
      <c r="B296" s="243"/>
      <c r="C296" s="232"/>
      <c r="D296" s="238"/>
      <c r="E296" s="238"/>
      <c r="F296" s="238"/>
      <c r="G296" s="232"/>
      <c r="H296" s="239"/>
      <c r="I296" s="277"/>
      <c r="J296" s="233"/>
      <c r="K296" s="233"/>
      <c r="L296" s="85"/>
      <c r="M296" s="278"/>
      <c r="N296" s="277"/>
      <c r="O296" s="230"/>
      <c r="P296" s="85"/>
    </row>
    <row r="297" spans="1:16" s="82" customFormat="1" ht="18" customHeight="1" x14ac:dyDescent="0.3">
      <c r="A297" s="224"/>
      <c r="B297" s="243"/>
      <c r="C297" s="232"/>
      <c r="D297" s="238"/>
      <c r="E297" s="238"/>
      <c r="F297" s="238"/>
      <c r="G297" s="232"/>
      <c r="H297" s="239"/>
      <c r="I297" s="230"/>
      <c r="J297" s="233"/>
      <c r="K297" s="242"/>
      <c r="L297" s="85"/>
      <c r="M297" s="234"/>
      <c r="N297" s="230"/>
      <c r="O297" s="230"/>
      <c r="P297" s="85"/>
    </row>
    <row r="298" spans="1:16" s="82" customFormat="1" ht="18" customHeight="1" x14ac:dyDescent="0.3">
      <c r="A298" s="224"/>
      <c r="B298" s="243"/>
      <c r="C298" s="232"/>
      <c r="D298" s="238"/>
      <c r="E298" s="238"/>
      <c r="F298" s="238"/>
      <c r="G298" s="232"/>
      <c r="H298" s="239"/>
      <c r="I298" s="959" t="s">
        <v>74</v>
      </c>
      <c r="J298" s="959"/>
      <c r="K298" s="959"/>
      <c r="L298" s="959"/>
      <c r="M298" s="241"/>
      <c r="N298" s="242"/>
      <c r="O298" s="242"/>
      <c r="P298" s="85"/>
    </row>
    <row r="299" spans="1:16" s="82" customFormat="1" ht="18" customHeight="1" x14ac:dyDescent="0.3">
      <c r="A299" s="224"/>
      <c r="B299" s="243"/>
      <c r="C299" s="232"/>
      <c r="D299" s="238"/>
      <c r="E299" s="238"/>
      <c r="F299" s="238"/>
      <c r="G299" s="232"/>
      <c r="H299" s="239"/>
      <c r="I299" s="230" t="s">
        <v>75</v>
      </c>
      <c r="J299" s="233"/>
      <c r="K299" s="85"/>
      <c r="L299" s="85"/>
      <c r="M299" s="234"/>
      <c r="N299" s="230"/>
      <c r="O299" s="230"/>
      <c r="P299" s="85"/>
    </row>
    <row r="300" spans="1:16" s="82" customFormat="1" ht="18" customHeight="1" x14ac:dyDescent="0.3">
      <c r="A300" s="279"/>
      <c r="B300" s="232"/>
      <c r="C300" s="232"/>
      <c r="D300" s="238"/>
      <c r="E300" s="238"/>
      <c r="F300" s="238"/>
      <c r="G300" s="232"/>
      <c r="H300" s="239"/>
      <c r="I300" s="230"/>
      <c r="J300" s="233"/>
      <c r="K300" s="85"/>
      <c r="L300" s="85"/>
      <c r="M300" s="234"/>
      <c r="N300" s="230"/>
      <c r="O300" s="230"/>
      <c r="P300" s="85"/>
    </row>
    <row r="301" spans="1:16" s="82" customFormat="1" ht="20.100000000000001" customHeight="1" x14ac:dyDescent="0.3">
      <c r="A301" s="280"/>
      <c r="B301" s="248"/>
      <c r="C301" s="246"/>
      <c r="D301" s="247"/>
      <c r="E301" s="247"/>
      <c r="F301" s="247"/>
      <c r="G301" s="246"/>
      <c r="H301" s="248"/>
      <c r="I301" s="249"/>
      <c r="J301" s="250"/>
      <c r="K301" s="267"/>
      <c r="L301" s="251"/>
      <c r="M301" s="252"/>
      <c r="N301" s="230"/>
      <c r="O301" s="230"/>
      <c r="P301" s="85"/>
    </row>
    <row r="302" spans="1:16" ht="24.95" customHeight="1" x14ac:dyDescent="0.3">
      <c r="C302" s="76"/>
      <c r="D302" s="113"/>
      <c r="E302" s="113"/>
      <c r="F302" s="113"/>
    </row>
    <row r="303" spans="1:16" ht="24.95" customHeight="1" x14ac:dyDescent="0.3">
      <c r="C303" s="76"/>
      <c r="D303" s="113"/>
      <c r="E303" s="113"/>
      <c r="F303" s="113"/>
    </row>
    <row r="304" spans="1:16" ht="24.95" customHeight="1" x14ac:dyDescent="0.3">
      <c r="C304" s="76"/>
      <c r="D304" s="113"/>
      <c r="E304" s="113"/>
      <c r="F304" s="113"/>
    </row>
    <row r="305" spans="3:6" ht="24.95" customHeight="1" x14ac:dyDescent="0.3">
      <c r="C305" s="76"/>
      <c r="D305" s="113"/>
      <c r="E305" s="113"/>
      <c r="F305" s="113"/>
    </row>
    <row r="306" spans="3:6" ht="24.95" customHeight="1" x14ac:dyDescent="0.3">
      <c r="C306" s="76"/>
      <c r="D306" s="113"/>
      <c r="E306" s="113"/>
      <c r="F306" s="113"/>
    </row>
    <row r="307" spans="3:6" ht="24.95" customHeight="1" x14ac:dyDescent="0.3">
      <c r="C307" s="76"/>
      <c r="D307" s="113"/>
      <c r="E307" s="113"/>
      <c r="F307" s="113"/>
    </row>
    <row r="308" spans="3:6" ht="24.95" customHeight="1" x14ac:dyDescent="0.3">
      <c r="C308" s="76"/>
      <c r="D308" s="113"/>
      <c r="E308" s="113"/>
      <c r="F308" s="113"/>
    </row>
    <row r="309" spans="3:6" ht="24.95" customHeight="1" x14ac:dyDescent="0.3">
      <c r="C309" s="76"/>
      <c r="D309" s="113"/>
      <c r="E309" s="113"/>
      <c r="F309" s="113"/>
    </row>
    <row r="310" spans="3:6" ht="24.95" customHeight="1" x14ac:dyDescent="0.3">
      <c r="C310" s="76"/>
      <c r="D310" s="113"/>
      <c r="E310" s="113"/>
      <c r="F310" s="113"/>
    </row>
    <row r="311" spans="3:6" ht="24.95" customHeight="1" x14ac:dyDescent="0.3">
      <c r="C311" s="76"/>
      <c r="D311" s="113"/>
      <c r="E311" s="113"/>
      <c r="F311" s="113"/>
    </row>
    <row r="312" spans="3:6" ht="24.95" customHeight="1" x14ac:dyDescent="0.3">
      <c r="C312" s="76"/>
      <c r="D312" s="113"/>
      <c r="E312" s="113"/>
      <c r="F312" s="113"/>
    </row>
    <row r="313" spans="3:6" ht="24.95" customHeight="1" x14ac:dyDescent="0.3">
      <c r="C313" s="76"/>
      <c r="D313" s="113"/>
      <c r="E313" s="113"/>
      <c r="F313" s="113"/>
    </row>
    <row r="314" spans="3:6" ht="24.95" customHeight="1" x14ac:dyDescent="0.3">
      <c r="C314" s="76"/>
      <c r="D314" s="113"/>
      <c r="E314" s="113"/>
      <c r="F314" s="113"/>
    </row>
    <row r="315" spans="3:6" ht="24.95" customHeight="1" x14ac:dyDescent="0.3">
      <c r="C315" s="76"/>
      <c r="D315" s="113"/>
      <c r="E315" s="113"/>
      <c r="F315" s="113"/>
    </row>
    <row r="316" spans="3:6" ht="24.95" customHeight="1" x14ac:dyDescent="0.3">
      <c r="C316" s="76"/>
      <c r="D316" s="113"/>
      <c r="E316" s="113"/>
      <c r="F316" s="113"/>
    </row>
    <row r="317" spans="3:6" ht="24.95" customHeight="1" x14ac:dyDescent="0.3">
      <c r="C317" s="76"/>
      <c r="D317" s="113"/>
      <c r="E317" s="113"/>
      <c r="F317" s="113"/>
    </row>
    <row r="318" spans="3:6" ht="24.95" customHeight="1" x14ac:dyDescent="0.3">
      <c r="C318" s="76"/>
      <c r="D318" s="113"/>
      <c r="E318" s="113"/>
      <c r="F318" s="113"/>
    </row>
    <row r="319" spans="3:6" ht="24.95" customHeight="1" x14ac:dyDescent="0.3">
      <c r="C319" s="76"/>
      <c r="D319" s="113"/>
      <c r="E319" s="113"/>
      <c r="F319" s="113"/>
    </row>
    <row r="320" spans="3:6" ht="24.95" customHeight="1" x14ac:dyDescent="0.3">
      <c r="C320" s="76"/>
      <c r="D320" s="113"/>
      <c r="E320" s="113"/>
      <c r="F320" s="113"/>
    </row>
    <row r="321" spans="3:6" ht="24.95" customHeight="1" x14ac:dyDescent="0.3">
      <c r="C321" s="76"/>
      <c r="D321" s="113"/>
      <c r="E321" s="113"/>
      <c r="F321" s="113"/>
    </row>
    <row r="322" spans="3:6" ht="24.95" customHeight="1" x14ac:dyDescent="0.3">
      <c r="C322" s="76"/>
      <c r="D322" s="113"/>
      <c r="E322" s="113"/>
      <c r="F322" s="113"/>
    </row>
    <row r="323" spans="3:6" ht="24.95" customHeight="1" x14ac:dyDescent="0.3">
      <c r="C323" s="76"/>
      <c r="D323" s="113"/>
      <c r="E323" s="113"/>
      <c r="F323" s="113"/>
    </row>
    <row r="324" spans="3:6" ht="24.95" customHeight="1" x14ac:dyDescent="0.3">
      <c r="C324" s="76"/>
      <c r="D324" s="113"/>
      <c r="E324" s="113"/>
      <c r="F324" s="113"/>
    </row>
    <row r="325" spans="3:6" ht="24.95" customHeight="1" x14ac:dyDescent="0.3">
      <c r="C325" s="76"/>
      <c r="D325" s="113"/>
      <c r="E325" s="113"/>
      <c r="F325" s="113"/>
    </row>
    <row r="326" spans="3:6" ht="24.95" customHeight="1" x14ac:dyDescent="0.3">
      <c r="C326" s="76"/>
      <c r="D326" s="113"/>
      <c r="E326" s="113"/>
      <c r="F326" s="113"/>
    </row>
    <row r="327" spans="3:6" ht="24.95" customHeight="1" x14ac:dyDescent="0.3">
      <c r="C327" s="76"/>
      <c r="D327" s="113"/>
      <c r="E327" s="113"/>
      <c r="F327" s="113"/>
    </row>
    <row r="328" spans="3:6" ht="24.95" customHeight="1" x14ac:dyDescent="0.3">
      <c r="C328" s="76"/>
      <c r="D328" s="113"/>
      <c r="E328" s="113"/>
      <c r="F328" s="113"/>
    </row>
    <row r="329" spans="3:6" ht="24.95" customHeight="1" x14ac:dyDescent="0.3">
      <c r="C329" s="76"/>
      <c r="D329" s="113"/>
      <c r="E329" s="113"/>
      <c r="F329" s="113"/>
    </row>
    <row r="330" spans="3:6" ht="24.95" customHeight="1" x14ac:dyDescent="0.3">
      <c r="C330" s="76"/>
      <c r="D330" s="113"/>
      <c r="E330" s="113"/>
      <c r="F330" s="113"/>
    </row>
    <row r="331" spans="3:6" ht="24.95" customHeight="1" x14ac:dyDescent="0.3">
      <c r="C331" s="76"/>
      <c r="D331" s="113"/>
      <c r="E331" s="113"/>
      <c r="F331" s="113"/>
    </row>
    <row r="332" spans="3:6" ht="24.95" customHeight="1" x14ac:dyDescent="0.3">
      <c r="C332" s="76"/>
      <c r="D332" s="113"/>
      <c r="E332" s="113"/>
      <c r="F332" s="113"/>
    </row>
    <row r="333" spans="3:6" ht="24.95" customHeight="1" x14ac:dyDescent="0.3">
      <c r="C333" s="76"/>
      <c r="D333" s="113"/>
      <c r="E333" s="113"/>
      <c r="F333" s="113"/>
    </row>
    <row r="334" spans="3:6" ht="24.95" customHeight="1" x14ac:dyDescent="0.3">
      <c r="C334" s="76"/>
      <c r="D334" s="113"/>
      <c r="E334" s="113"/>
      <c r="F334" s="113"/>
    </row>
    <row r="335" spans="3:6" ht="24.95" customHeight="1" x14ac:dyDescent="0.3">
      <c r="C335" s="76"/>
      <c r="D335" s="113"/>
      <c r="E335" s="113"/>
      <c r="F335" s="113"/>
    </row>
    <row r="336" spans="3:6" ht="24.95" customHeight="1" x14ac:dyDescent="0.3">
      <c r="C336" s="76"/>
      <c r="D336" s="113"/>
      <c r="E336" s="113"/>
      <c r="F336" s="113"/>
    </row>
    <row r="337" spans="3:6" ht="24.95" customHeight="1" x14ac:dyDescent="0.3">
      <c r="C337" s="76"/>
      <c r="D337" s="113"/>
      <c r="E337" s="113"/>
      <c r="F337" s="113"/>
    </row>
    <row r="338" spans="3:6" ht="24.95" customHeight="1" x14ac:dyDescent="0.3">
      <c r="C338" s="76"/>
      <c r="D338" s="113"/>
      <c r="E338" s="113"/>
      <c r="F338" s="113"/>
    </row>
    <row r="339" spans="3:6" ht="24.95" customHeight="1" x14ac:dyDescent="0.3">
      <c r="C339" s="76"/>
      <c r="D339" s="113"/>
      <c r="E339" s="113"/>
      <c r="F339" s="113"/>
    </row>
    <row r="340" spans="3:6" ht="24.95" customHeight="1" x14ac:dyDescent="0.3">
      <c r="C340" s="76"/>
      <c r="D340" s="113"/>
      <c r="E340" s="113"/>
      <c r="F340" s="113"/>
    </row>
    <row r="341" spans="3:6" ht="24.95" customHeight="1" x14ac:dyDescent="0.3">
      <c r="C341" s="76"/>
      <c r="D341" s="113"/>
      <c r="E341" s="113"/>
      <c r="F341" s="113"/>
    </row>
    <row r="342" spans="3:6" ht="24.95" customHeight="1" x14ac:dyDescent="0.3">
      <c r="C342" s="76"/>
      <c r="D342" s="113"/>
      <c r="E342" s="113"/>
      <c r="F342" s="113"/>
    </row>
    <row r="343" spans="3:6" ht="24.95" customHeight="1" x14ac:dyDescent="0.3">
      <c r="C343" s="76"/>
      <c r="D343" s="113"/>
      <c r="E343" s="113"/>
      <c r="F343" s="113"/>
    </row>
    <row r="344" spans="3:6" ht="24.95" customHeight="1" x14ac:dyDescent="0.3">
      <c r="C344" s="76"/>
      <c r="D344" s="113"/>
      <c r="E344" s="113"/>
      <c r="F344" s="113"/>
    </row>
    <row r="345" spans="3:6" ht="24.95" customHeight="1" x14ac:dyDescent="0.3">
      <c r="C345" s="76"/>
      <c r="D345" s="113"/>
      <c r="E345" s="113"/>
      <c r="F345" s="113"/>
    </row>
    <row r="346" spans="3:6" ht="24.95" customHeight="1" x14ac:dyDescent="0.3">
      <c r="C346" s="76"/>
      <c r="D346" s="113"/>
      <c r="E346" s="113"/>
      <c r="F346" s="113"/>
    </row>
    <row r="347" spans="3:6" ht="24.95" customHeight="1" x14ac:dyDescent="0.3">
      <c r="C347" s="76"/>
      <c r="D347" s="113"/>
      <c r="E347" s="113"/>
      <c r="F347" s="113"/>
    </row>
    <row r="348" spans="3:6" ht="24.95" customHeight="1" x14ac:dyDescent="0.3">
      <c r="C348" s="76"/>
      <c r="D348" s="113"/>
      <c r="E348" s="113"/>
      <c r="F348" s="113"/>
    </row>
    <row r="349" spans="3:6" ht="24.95" customHeight="1" x14ac:dyDescent="0.3">
      <c r="C349" s="76"/>
      <c r="D349" s="113"/>
      <c r="E349" s="113"/>
      <c r="F349" s="113"/>
    </row>
    <row r="350" spans="3:6" ht="24.95" customHeight="1" x14ac:dyDescent="0.3">
      <c r="C350" s="76"/>
      <c r="D350" s="113"/>
      <c r="E350" s="113"/>
      <c r="F350" s="113"/>
    </row>
    <row r="351" spans="3:6" ht="24.95" customHeight="1" x14ac:dyDescent="0.3">
      <c r="C351" s="76"/>
      <c r="D351" s="113"/>
      <c r="E351" s="113"/>
      <c r="F351" s="113"/>
    </row>
    <row r="352" spans="3:6" ht="24.95" customHeight="1" x14ac:dyDescent="0.3">
      <c r="C352" s="76"/>
      <c r="D352" s="113"/>
      <c r="E352" s="113"/>
      <c r="F352" s="113"/>
    </row>
    <row r="353" spans="3:6" ht="24.95" customHeight="1" x14ac:dyDescent="0.3">
      <c r="C353" s="76"/>
      <c r="D353" s="113"/>
      <c r="E353" s="113"/>
      <c r="F353" s="113"/>
    </row>
    <row r="354" spans="3:6" ht="24.95" customHeight="1" x14ac:dyDescent="0.3">
      <c r="C354" s="76"/>
      <c r="D354" s="113"/>
      <c r="E354" s="113"/>
      <c r="F354" s="113"/>
    </row>
    <row r="355" spans="3:6" ht="24.95" customHeight="1" x14ac:dyDescent="0.3">
      <c r="C355" s="76"/>
      <c r="D355" s="113"/>
      <c r="E355" s="113"/>
      <c r="F355" s="113"/>
    </row>
    <row r="356" spans="3:6" ht="24.95" customHeight="1" x14ac:dyDescent="0.3">
      <c r="C356" s="76"/>
      <c r="D356" s="113"/>
      <c r="E356" s="113"/>
      <c r="F356" s="113"/>
    </row>
    <row r="357" spans="3:6" ht="24.95" customHeight="1" x14ac:dyDescent="0.3">
      <c r="C357" s="76"/>
      <c r="D357" s="113"/>
      <c r="E357" s="113"/>
      <c r="F357" s="113"/>
    </row>
    <row r="358" spans="3:6" ht="24.95" customHeight="1" x14ac:dyDescent="0.3">
      <c r="C358" s="76"/>
      <c r="D358" s="113"/>
      <c r="E358" s="113"/>
      <c r="F358" s="113"/>
    </row>
    <row r="359" spans="3:6" ht="24.95" customHeight="1" x14ac:dyDescent="0.3">
      <c r="C359" s="76"/>
      <c r="D359" s="113"/>
      <c r="E359" s="113"/>
      <c r="F359" s="113"/>
    </row>
    <row r="360" spans="3:6" ht="24.95" customHeight="1" x14ac:dyDescent="0.3">
      <c r="C360" s="76"/>
      <c r="D360" s="113"/>
      <c r="E360" s="113"/>
      <c r="F360" s="113"/>
    </row>
    <row r="361" spans="3:6" ht="24.95" customHeight="1" x14ac:dyDescent="0.3">
      <c r="C361" s="76"/>
      <c r="D361" s="113"/>
      <c r="E361" s="113"/>
      <c r="F361" s="113"/>
    </row>
    <row r="362" spans="3:6" ht="24.95" customHeight="1" x14ac:dyDescent="0.3">
      <c r="C362" s="76"/>
      <c r="D362" s="113"/>
      <c r="E362" s="113"/>
      <c r="F362" s="113"/>
    </row>
    <row r="363" spans="3:6" ht="24.95" customHeight="1" x14ac:dyDescent="0.3">
      <c r="C363" s="76"/>
      <c r="D363" s="113"/>
      <c r="E363" s="113"/>
      <c r="F363" s="113"/>
    </row>
    <row r="364" spans="3:6" ht="24.95" customHeight="1" x14ac:dyDescent="0.3">
      <c r="C364" s="76"/>
      <c r="D364" s="113"/>
      <c r="E364" s="113"/>
      <c r="F364" s="113"/>
    </row>
    <row r="365" spans="3:6" ht="24.95" customHeight="1" x14ac:dyDescent="0.3">
      <c r="C365" s="76"/>
      <c r="D365" s="113"/>
      <c r="E365" s="113"/>
      <c r="F365" s="113"/>
    </row>
    <row r="366" spans="3:6" ht="24.95" customHeight="1" x14ac:dyDescent="0.3">
      <c r="C366" s="76"/>
      <c r="D366" s="113"/>
      <c r="E366" s="113"/>
      <c r="F366" s="113"/>
    </row>
    <row r="367" spans="3:6" ht="24.95" customHeight="1" x14ac:dyDescent="0.3">
      <c r="C367" s="76"/>
      <c r="D367" s="113"/>
      <c r="E367" s="113"/>
      <c r="F367" s="113"/>
    </row>
    <row r="368" spans="3:6" ht="24.95" customHeight="1" x14ac:dyDescent="0.3">
      <c r="C368" s="76"/>
      <c r="D368" s="113"/>
      <c r="E368" s="113"/>
      <c r="F368" s="113"/>
    </row>
    <row r="369" spans="3:6" ht="24.95" customHeight="1" x14ac:dyDescent="0.3">
      <c r="C369" s="76"/>
      <c r="D369" s="113"/>
      <c r="E369" s="113"/>
      <c r="F369" s="113"/>
    </row>
    <row r="370" spans="3:6" ht="24.95" customHeight="1" x14ac:dyDescent="0.3">
      <c r="C370" s="76"/>
      <c r="D370" s="113"/>
      <c r="E370" s="113"/>
      <c r="F370" s="113"/>
    </row>
    <row r="371" spans="3:6" ht="24.95" customHeight="1" x14ac:dyDescent="0.3">
      <c r="C371" s="76"/>
      <c r="D371" s="113"/>
      <c r="E371" s="113"/>
      <c r="F371" s="113"/>
    </row>
    <row r="372" spans="3:6" ht="24.95" customHeight="1" x14ac:dyDescent="0.3">
      <c r="C372" s="76"/>
      <c r="D372" s="113"/>
      <c r="E372" s="113"/>
      <c r="F372" s="113"/>
    </row>
    <row r="373" spans="3:6" ht="24.95" customHeight="1" x14ac:dyDescent="0.3">
      <c r="C373" s="76"/>
      <c r="D373" s="113"/>
      <c r="E373" s="113"/>
      <c r="F373" s="113"/>
    </row>
    <row r="374" spans="3:6" ht="24.95" customHeight="1" x14ac:dyDescent="0.3">
      <c r="C374" s="76"/>
      <c r="D374" s="113"/>
      <c r="E374" s="113"/>
      <c r="F374" s="113"/>
    </row>
    <row r="375" spans="3:6" ht="24.95" customHeight="1" x14ac:dyDescent="0.3">
      <c r="C375" s="76"/>
      <c r="D375" s="113"/>
      <c r="E375" s="113"/>
      <c r="F375" s="113"/>
    </row>
    <row r="376" spans="3:6" ht="24.95" customHeight="1" x14ac:dyDescent="0.3">
      <c r="C376" s="76"/>
      <c r="D376" s="113"/>
      <c r="E376" s="113"/>
      <c r="F376" s="113"/>
    </row>
    <row r="377" spans="3:6" ht="24.95" customHeight="1" x14ac:dyDescent="0.3">
      <c r="C377" s="76"/>
      <c r="D377" s="113"/>
      <c r="E377" s="113"/>
      <c r="F377" s="113"/>
    </row>
    <row r="378" spans="3:6" ht="24.95" customHeight="1" x14ac:dyDescent="0.3">
      <c r="C378" s="76"/>
      <c r="D378" s="113"/>
      <c r="E378" s="113"/>
      <c r="F378" s="113"/>
    </row>
    <row r="379" spans="3:6" ht="24.95" customHeight="1" x14ac:dyDescent="0.3">
      <c r="C379" s="76"/>
      <c r="D379" s="113"/>
      <c r="E379" s="113"/>
      <c r="F379" s="113"/>
    </row>
    <row r="380" spans="3:6" ht="24.95" customHeight="1" x14ac:dyDescent="0.3">
      <c r="C380" s="76"/>
      <c r="D380" s="113"/>
      <c r="E380" s="113"/>
      <c r="F380" s="113"/>
    </row>
    <row r="381" spans="3:6" ht="24.95" customHeight="1" x14ac:dyDescent="0.3">
      <c r="C381" s="76"/>
      <c r="D381" s="113"/>
      <c r="E381" s="113"/>
      <c r="F381" s="113"/>
    </row>
    <row r="382" spans="3:6" ht="24.95" customHeight="1" x14ac:dyDescent="0.3">
      <c r="C382" s="76"/>
      <c r="D382" s="113"/>
      <c r="E382" s="113"/>
      <c r="F382" s="113"/>
    </row>
    <row r="383" spans="3:6" ht="24.95" customHeight="1" x14ac:dyDescent="0.3">
      <c r="C383" s="76"/>
      <c r="D383" s="113"/>
      <c r="E383" s="113"/>
      <c r="F383" s="113"/>
    </row>
    <row r="384" spans="3:6" ht="24.95" customHeight="1" x14ac:dyDescent="0.3">
      <c r="C384" s="76"/>
      <c r="D384" s="113"/>
      <c r="E384" s="113"/>
      <c r="F384" s="113"/>
    </row>
    <row r="385" spans="3:6" ht="24.95" customHeight="1" x14ac:dyDescent="0.3">
      <c r="C385" s="76"/>
      <c r="D385" s="113"/>
      <c r="E385" s="113"/>
      <c r="F385" s="113"/>
    </row>
    <row r="386" spans="3:6" ht="24.95" customHeight="1" x14ac:dyDescent="0.3">
      <c r="C386" s="76"/>
      <c r="D386" s="113"/>
      <c r="E386" s="113"/>
      <c r="F386" s="113"/>
    </row>
    <row r="387" spans="3:6" ht="24.95" customHeight="1" x14ac:dyDescent="0.3">
      <c r="C387" s="76"/>
      <c r="D387" s="113"/>
      <c r="E387" s="113"/>
      <c r="F387" s="113"/>
    </row>
    <row r="388" spans="3:6" ht="24.95" customHeight="1" x14ac:dyDescent="0.3">
      <c r="C388" s="76"/>
      <c r="D388" s="113"/>
      <c r="E388" s="113"/>
      <c r="F388" s="113"/>
    </row>
    <row r="389" spans="3:6" ht="24.95" customHeight="1" x14ac:dyDescent="0.3">
      <c r="C389" s="76"/>
      <c r="D389" s="113"/>
      <c r="E389" s="113"/>
      <c r="F389" s="113"/>
    </row>
    <row r="390" spans="3:6" ht="24.95" customHeight="1" x14ac:dyDescent="0.3">
      <c r="C390" s="76"/>
      <c r="D390" s="113"/>
      <c r="E390" s="113"/>
      <c r="F390" s="113"/>
    </row>
    <row r="391" spans="3:6" ht="24.95" customHeight="1" x14ac:dyDescent="0.3">
      <c r="C391" s="76"/>
      <c r="D391" s="113"/>
      <c r="E391" s="113"/>
      <c r="F391" s="113"/>
    </row>
    <row r="392" spans="3:6" ht="24.95" customHeight="1" x14ac:dyDescent="0.3">
      <c r="C392" s="76"/>
      <c r="D392" s="113"/>
      <c r="E392" s="113"/>
      <c r="F392" s="113"/>
    </row>
    <row r="393" spans="3:6" ht="24.95" customHeight="1" x14ac:dyDescent="0.3">
      <c r="C393" s="76"/>
      <c r="D393" s="113"/>
      <c r="E393" s="113"/>
      <c r="F393" s="113"/>
    </row>
    <row r="394" spans="3:6" ht="24.95" customHeight="1" x14ac:dyDescent="0.3">
      <c r="C394" s="76"/>
      <c r="D394" s="113"/>
      <c r="E394" s="113"/>
      <c r="F394" s="113"/>
    </row>
    <row r="395" spans="3:6" ht="24.95" customHeight="1" x14ac:dyDescent="0.3">
      <c r="C395" s="76"/>
      <c r="D395" s="113"/>
      <c r="E395" s="113"/>
      <c r="F395" s="113"/>
    </row>
    <row r="396" spans="3:6" ht="24.95" customHeight="1" x14ac:dyDescent="0.3">
      <c r="C396" s="76"/>
      <c r="D396" s="113"/>
      <c r="E396" s="113"/>
      <c r="F396" s="113"/>
    </row>
    <row r="397" spans="3:6" ht="24.95" customHeight="1" x14ac:dyDescent="0.3">
      <c r="C397" s="76"/>
      <c r="D397" s="113"/>
      <c r="E397" s="113"/>
      <c r="F397" s="113"/>
    </row>
    <row r="398" spans="3:6" ht="24.95" customHeight="1" x14ac:dyDescent="0.3">
      <c r="C398" s="76"/>
      <c r="D398" s="113"/>
      <c r="E398" s="113"/>
      <c r="F398" s="113"/>
    </row>
    <row r="399" spans="3:6" ht="24.95" customHeight="1" x14ac:dyDescent="0.3">
      <c r="C399" s="76"/>
      <c r="D399" s="113"/>
      <c r="E399" s="113"/>
      <c r="F399" s="113"/>
    </row>
    <row r="400" spans="3:6" ht="24.95" customHeight="1" x14ac:dyDescent="0.3">
      <c r="C400" s="76"/>
      <c r="D400" s="113"/>
      <c r="E400" s="113"/>
      <c r="F400" s="113"/>
    </row>
    <row r="401" spans="3:6" ht="24.95" customHeight="1" x14ac:dyDescent="0.3">
      <c r="C401" s="76"/>
      <c r="D401" s="113"/>
      <c r="E401" s="113"/>
      <c r="F401" s="113"/>
    </row>
    <row r="402" spans="3:6" ht="24.95" customHeight="1" x14ac:dyDescent="0.3">
      <c r="C402" s="76"/>
      <c r="D402" s="113"/>
      <c r="E402" s="113"/>
      <c r="F402" s="113"/>
    </row>
    <row r="403" spans="3:6" ht="24.95" customHeight="1" x14ac:dyDescent="0.3">
      <c r="C403" s="76"/>
      <c r="D403" s="113"/>
      <c r="E403" s="113"/>
      <c r="F403" s="113"/>
    </row>
    <row r="404" spans="3:6" ht="24.95" customHeight="1" x14ac:dyDescent="0.3">
      <c r="C404" s="76"/>
      <c r="D404" s="113"/>
      <c r="E404" s="113"/>
      <c r="F404" s="113"/>
    </row>
    <row r="405" spans="3:6" ht="24.95" customHeight="1" x14ac:dyDescent="0.3">
      <c r="C405" s="76"/>
      <c r="D405" s="113"/>
      <c r="E405" s="113"/>
      <c r="F405" s="113"/>
    </row>
    <row r="406" spans="3:6" ht="24.95" customHeight="1" x14ac:dyDescent="0.3">
      <c r="C406" s="76"/>
      <c r="D406" s="113"/>
      <c r="E406" s="113"/>
      <c r="F406" s="113"/>
    </row>
    <row r="407" spans="3:6" ht="24.95" customHeight="1" x14ac:dyDescent="0.3">
      <c r="C407" s="76"/>
      <c r="D407" s="113"/>
      <c r="E407" s="113"/>
      <c r="F407" s="113"/>
    </row>
    <row r="408" spans="3:6" ht="24.95" customHeight="1" x14ac:dyDescent="0.3">
      <c r="C408" s="76"/>
      <c r="D408" s="113"/>
      <c r="E408" s="113"/>
      <c r="F408" s="113"/>
    </row>
    <row r="409" spans="3:6" ht="24.95" customHeight="1" x14ac:dyDescent="0.3">
      <c r="C409" s="76"/>
      <c r="D409" s="113"/>
      <c r="E409" s="113"/>
      <c r="F409" s="113"/>
    </row>
    <row r="410" spans="3:6" ht="24.95" customHeight="1" x14ac:dyDescent="0.3">
      <c r="C410" s="76"/>
      <c r="D410" s="113"/>
      <c r="E410" s="113"/>
      <c r="F410" s="113"/>
    </row>
    <row r="411" spans="3:6" ht="24.95" customHeight="1" x14ac:dyDescent="0.3">
      <c r="C411" s="76"/>
      <c r="D411" s="113"/>
      <c r="E411" s="113"/>
      <c r="F411" s="113"/>
    </row>
    <row r="412" spans="3:6" ht="24.95" customHeight="1" x14ac:dyDescent="0.3">
      <c r="C412" s="76"/>
      <c r="D412" s="113"/>
      <c r="E412" s="113"/>
      <c r="F412" s="113"/>
    </row>
    <row r="413" spans="3:6" ht="24.95" customHeight="1" x14ac:dyDescent="0.3">
      <c r="C413" s="76"/>
      <c r="D413" s="113"/>
      <c r="E413" s="113"/>
      <c r="F413" s="113"/>
    </row>
    <row r="414" spans="3:6" ht="24.95" customHeight="1" x14ac:dyDescent="0.3">
      <c r="C414" s="76"/>
      <c r="D414" s="113"/>
      <c r="E414" s="113"/>
      <c r="F414" s="113"/>
    </row>
    <row r="415" spans="3:6" ht="24.95" customHeight="1" x14ac:dyDescent="0.3">
      <c r="C415" s="76"/>
      <c r="D415" s="113"/>
      <c r="E415" s="113"/>
      <c r="F415" s="113"/>
    </row>
    <row r="416" spans="3:6" ht="24.95" customHeight="1" x14ac:dyDescent="0.3">
      <c r="C416" s="76"/>
      <c r="D416" s="113"/>
      <c r="E416" s="113"/>
      <c r="F416" s="113"/>
    </row>
    <row r="417" spans="3:6" ht="24.95" customHeight="1" x14ac:dyDescent="0.3">
      <c r="C417" s="76"/>
      <c r="D417" s="113"/>
      <c r="E417" s="113"/>
      <c r="F417" s="113"/>
    </row>
    <row r="418" spans="3:6" ht="24.95" customHeight="1" x14ac:dyDescent="0.3">
      <c r="C418" s="76"/>
      <c r="D418" s="113"/>
      <c r="E418" s="113"/>
      <c r="F418" s="113"/>
    </row>
    <row r="419" spans="3:6" ht="24.95" customHeight="1" x14ac:dyDescent="0.3">
      <c r="C419" s="76"/>
      <c r="D419" s="113"/>
      <c r="E419" s="113"/>
      <c r="F419" s="113"/>
    </row>
    <row r="420" spans="3:6" ht="24.95" customHeight="1" x14ac:dyDescent="0.3">
      <c r="C420" s="76"/>
      <c r="D420" s="113"/>
      <c r="E420" s="113"/>
      <c r="F420" s="113"/>
    </row>
    <row r="421" spans="3:6" ht="24.95" customHeight="1" x14ac:dyDescent="0.3">
      <c r="C421" s="76"/>
      <c r="D421" s="113"/>
      <c r="E421" s="113"/>
      <c r="F421" s="113"/>
    </row>
    <row r="422" spans="3:6" ht="24.95" customHeight="1" x14ac:dyDescent="0.3">
      <c r="C422" s="76"/>
      <c r="D422" s="113"/>
      <c r="E422" s="113"/>
      <c r="F422" s="113"/>
    </row>
    <row r="423" spans="3:6" ht="24.95" customHeight="1" x14ac:dyDescent="0.3">
      <c r="C423" s="76"/>
      <c r="D423" s="113"/>
      <c r="E423" s="113"/>
      <c r="F423" s="113"/>
    </row>
    <row r="424" spans="3:6" ht="24.95" customHeight="1" x14ac:dyDescent="0.3">
      <c r="C424" s="76"/>
      <c r="D424" s="113"/>
      <c r="E424" s="113"/>
      <c r="F424" s="113"/>
    </row>
    <row r="425" spans="3:6" ht="24.95" customHeight="1" x14ac:dyDescent="0.3">
      <c r="C425" s="76"/>
      <c r="D425" s="113"/>
      <c r="E425" s="113"/>
      <c r="F425" s="113"/>
    </row>
    <row r="426" spans="3:6" ht="24.95" customHeight="1" x14ac:dyDescent="0.3">
      <c r="C426" s="76"/>
      <c r="D426" s="113"/>
      <c r="E426" s="113"/>
      <c r="F426" s="113"/>
    </row>
    <row r="427" spans="3:6" ht="24.95" customHeight="1" x14ac:dyDescent="0.3">
      <c r="C427" s="76"/>
      <c r="D427" s="113"/>
      <c r="E427" s="113"/>
      <c r="F427" s="113"/>
    </row>
    <row r="428" spans="3:6" ht="24.95" customHeight="1" x14ac:dyDescent="0.3">
      <c r="C428" s="76"/>
      <c r="D428" s="113"/>
      <c r="E428" s="113"/>
      <c r="F428" s="113"/>
    </row>
    <row r="429" spans="3:6" ht="24.95" customHeight="1" x14ac:dyDescent="0.3">
      <c r="C429" s="76"/>
      <c r="D429" s="113"/>
      <c r="E429" s="113"/>
      <c r="F429" s="113"/>
    </row>
    <row r="430" spans="3:6" ht="24.95" customHeight="1" x14ac:dyDescent="0.3">
      <c r="C430" s="76"/>
      <c r="D430" s="113"/>
      <c r="E430" s="113"/>
      <c r="F430" s="113"/>
    </row>
    <row r="431" spans="3:6" ht="24.95" customHeight="1" x14ac:dyDescent="0.3">
      <c r="C431" s="76"/>
      <c r="D431" s="113"/>
      <c r="E431" s="113"/>
      <c r="F431" s="113"/>
    </row>
    <row r="432" spans="3:6" ht="24.95" customHeight="1" x14ac:dyDescent="0.3">
      <c r="C432" s="76"/>
      <c r="D432" s="113"/>
      <c r="E432" s="113"/>
      <c r="F432" s="113"/>
    </row>
    <row r="433" spans="3:6" ht="24.95" customHeight="1" x14ac:dyDescent="0.3">
      <c r="C433" s="76"/>
      <c r="D433" s="113"/>
      <c r="E433" s="113"/>
      <c r="F433" s="113"/>
    </row>
    <row r="434" spans="3:6" ht="24.95" customHeight="1" x14ac:dyDescent="0.3">
      <c r="C434" s="76"/>
      <c r="D434" s="113"/>
      <c r="E434" s="113"/>
      <c r="F434" s="113"/>
    </row>
    <row r="435" spans="3:6" ht="24.95" customHeight="1" x14ac:dyDescent="0.3">
      <c r="C435" s="76"/>
      <c r="D435" s="113"/>
      <c r="E435" s="113"/>
      <c r="F435" s="113"/>
    </row>
    <row r="436" spans="3:6" ht="24.95" customHeight="1" x14ac:dyDescent="0.3">
      <c r="C436" s="76"/>
      <c r="D436" s="113"/>
      <c r="E436" s="113"/>
      <c r="F436" s="113"/>
    </row>
    <row r="437" spans="3:6" ht="24.95" customHeight="1" x14ac:dyDescent="0.3">
      <c r="C437" s="76"/>
      <c r="D437" s="113"/>
      <c r="E437" s="113"/>
      <c r="F437" s="113"/>
    </row>
    <row r="438" spans="3:6" ht="24.95" customHeight="1" x14ac:dyDescent="0.3">
      <c r="C438" s="76"/>
      <c r="D438" s="113"/>
      <c r="E438" s="113"/>
      <c r="F438" s="113"/>
    </row>
    <row r="439" spans="3:6" ht="24.95" customHeight="1" x14ac:dyDescent="0.3">
      <c r="C439" s="76"/>
      <c r="D439" s="113"/>
      <c r="E439" s="113"/>
      <c r="F439" s="113"/>
    </row>
    <row r="440" spans="3:6" ht="24.95" customHeight="1" x14ac:dyDescent="0.3">
      <c r="C440" s="76"/>
      <c r="D440" s="113"/>
      <c r="E440" s="113"/>
      <c r="F440" s="113"/>
    </row>
    <row r="441" spans="3:6" ht="24.95" customHeight="1" x14ac:dyDescent="0.3">
      <c r="C441" s="76"/>
      <c r="D441" s="113"/>
      <c r="E441" s="113"/>
      <c r="F441" s="113"/>
    </row>
    <row r="442" spans="3:6" ht="24.95" customHeight="1" x14ac:dyDescent="0.3">
      <c r="C442" s="76"/>
      <c r="D442" s="113"/>
      <c r="E442" s="113"/>
      <c r="F442" s="113"/>
    </row>
    <row r="443" spans="3:6" ht="24.95" customHeight="1" x14ac:dyDescent="0.3">
      <c r="C443" s="76"/>
      <c r="D443" s="113"/>
      <c r="E443" s="113"/>
      <c r="F443" s="113"/>
    </row>
    <row r="444" spans="3:6" ht="24.95" customHeight="1" x14ac:dyDescent="0.3">
      <c r="C444" s="76"/>
      <c r="D444" s="113"/>
      <c r="E444" s="113"/>
      <c r="F444" s="113"/>
    </row>
    <row r="445" spans="3:6" ht="24.95" customHeight="1" x14ac:dyDescent="0.3">
      <c r="C445" s="76"/>
      <c r="D445" s="113"/>
      <c r="E445" s="113"/>
      <c r="F445" s="113"/>
    </row>
    <row r="446" spans="3:6" ht="24.95" customHeight="1" x14ac:dyDescent="0.3">
      <c r="C446" s="76"/>
      <c r="D446" s="113"/>
      <c r="E446" s="113"/>
      <c r="F446" s="113"/>
    </row>
    <row r="447" spans="3:6" ht="24.95" customHeight="1" x14ac:dyDescent="0.3">
      <c r="C447" s="76"/>
      <c r="D447" s="113"/>
      <c r="E447" s="113"/>
      <c r="F447" s="113"/>
    </row>
    <row r="448" spans="3:6" ht="24.95" customHeight="1" x14ac:dyDescent="0.3">
      <c r="C448" s="76"/>
      <c r="D448" s="113"/>
      <c r="E448" s="113"/>
      <c r="F448" s="113"/>
    </row>
    <row r="449" spans="3:6" ht="24.95" customHeight="1" x14ac:dyDescent="0.3">
      <c r="C449" s="76"/>
      <c r="D449" s="113"/>
      <c r="E449" s="113"/>
      <c r="F449" s="113"/>
    </row>
    <row r="450" spans="3:6" ht="24.95" customHeight="1" x14ac:dyDescent="0.3">
      <c r="C450" s="76"/>
      <c r="D450" s="113"/>
      <c r="E450" s="113"/>
      <c r="F450" s="113"/>
    </row>
    <row r="451" spans="3:6" ht="24.95" customHeight="1" x14ac:dyDescent="0.3">
      <c r="C451" s="76"/>
      <c r="D451" s="113"/>
      <c r="E451" s="113"/>
      <c r="F451" s="113"/>
    </row>
    <row r="452" spans="3:6" ht="24.95" customHeight="1" x14ac:dyDescent="0.3">
      <c r="C452" s="76"/>
      <c r="D452" s="113"/>
      <c r="E452" s="113"/>
      <c r="F452" s="113"/>
    </row>
    <row r="453" spans="3:6" ht="24.95" customHeight="1" x14ac:dyDescent="0.3">
      <c r="C453" s="76"/>
      <c r="D453" s="113"/>
      <c r="E453" s="113"/>
      <c r="F453" s="113"/>
    </row>
    <row r="454" spans="3:6" ht="24.95" customHeight="1" x14ac:dyDescent="0.3">
      <c r="C454" s="76"/>
      <c r="D454" s="113"/>
      <c r="E454" s="113"/>
      <c r="F454" s="113"/>
    </row>
    <row r="455" spans="3:6" ht="24.95" customHeight="1" x14ac:dyDescent="0.3">
      <c r="C455" s="76"/>
      <c r="D455" s="113"/>
      <c r="E455" s="113"/>
      <c r="F455" s="113"/>
    </row>
    <row r="456" spans="3:6" ht="24.95" customHeight="1" x14ac:dyDescent="0.3">
      <c r="C456" s="76"/>
      <c r="D456" s="113"/>
      <c r="E456" s="113"/>
      <c r="F456" s="113"/>
    </row>
    <row r="457" spans="3:6" ht="24.95" customHeight="1" x14ac:dyDescent="0.3">
      <c r="C457" s="76"/>
      <c r="D457" s="113"/>
      <c r="E457" s="113"/>
      <c r="F457" s="113"/>
    </row>
    <row r="458" spans="3:6" ht="24.95" customHeight="1" x14ac:dyDescent="0.3">
      <c r="C458" s="76"/>
      <c r="D458" s="113"/>
      <c r="E458" s="113"/>
      <c r="F458" s="113"/>
    </row>
    <row r="459" spans="3:6" ht="24.95" customHeight="1" x14ac:dyDescent="0.3">
      <c r="C459" s="76"/>
      <c r="D459" s="113"/>
      <c r="E459" s="113"/>
      <c r="F459" s="113"/>
    </row>
    <row r="460" spans="3:6" ht="24.95" customHeight="1" x14ac:dyDescent="0.3">
      <c r="C460" s="76"/>
      <c r="D460" s="113"/>
      <c r="E460" s="113"/>
      <c r="F460" s="113"/>
    </row>
    <row r="461" spans="3:6" ht="24.95" customHeight="1" x14ac:dyDescent="0.3">
      <c r="C461" s="76"/>
      <c r="D461" s="113"/>
      <c r="E461" s="113"/>
      <c r="F461" s="113"/>
    </row>
    <row r="462" spans="3:6" ht="24.95" customHeight="1" x14ac:dyDescent="0.3">
      <c r="C462" s="76"/>
      <c r="D462" s="113"/>
      <c r="E462" s="113"/>
      <c r="F462" s="113"/>
    </row>
    <row r="463" spans="3:6" ht="24.95" customHeight="1" x14ac:dyDescent="0.3">
      <c r="C463" s="76"/>
      <c r="D463" s="113"/>
      <c r="E463" s="113"/>
      <c r="F463" s="113"/>
    </row>
    <row r="464" spans="3:6" ht="24.95" customHeight="1" x14ac:dyDescent="0.3">
      <c r="C464" s="76"/>
      <c r="D464" s="113"/>
      <c r="E464" s="113"/>
      <c r="F464" s="113"/>
    </row>
    <row r="465" spans="3:6" ht="24.95" customHeight="1" x14ac:dyDescent="0.3">
      <c r="C465" s="76"/>
      <c r="D465" s="113"/>
      <c r="E465" s="113"/>
      <c r="F465" s="113"/>
    </row>
    <row r="466" spans="3:6" ht="24.95" customHeight="1" x14ac:dyDescent="0.3">
      <c r="C466" s="76"/>
      <c r="D466" s="113"/>
      <c r="E466" s="113"/>
      <c r="F466" s="113"/>
    </row>
    <row r="467" spans="3:6" ht="24.95" customHeight="1" x14ac:dyDescent="0.3">
      <c r="C467" s="76"/>
      <c r="D467" s="113"/>
      <c r="E467" s="113"/>
      <c r="F467" s="113"/>
    </row>
    <row r="468" spans="3:6" ht="24.95" customHeight="1" x14ac:dyDescent="0.3">
      <c r="C468" s="76"/>
      <c r="D468" s="113"/>
      <c r="E468" s="113"/>
      <c r="F468" s="113"/>
    </row>
    <row r="469" spans="3:6" ht="24.95" customHeight="1" x14ac:dyDescent="0.3">
      <c r="C469" s="76"/>
      <c r="D469" s="113"/>
      <c r="E469" s="113"/>
      <c r="F469" s="113"/>
    </row>
    <row r="470" spans="3:6" ht="24.95" customHeight="1" x14ac:dyDescent="0.3">
      <c r="C470" s="76"/>
      <c r="D470" s="113"/>
      <c r="E470" s="113"/>
      <c r="F470" s="113"/>
    </row>
    <row r="471" spans="3:6" ht="24.95" customHeight="1" x14ac:dyDescent="0.3">
      <c r="C471" s="76"/>
      <c r="D471" s="113"/>
      <c r="E471" s="113"/>
      <c r="F471" s="113"/>
    </row>
    <row r="472" spans="3:6" ht="24.95" customHeight="1" x14ac:dyDescent="0.3">
      <c r="C472" s="76"/>
      <c r="D472" s="113"/>
      <c r="E472" s="113"/>
      <c r="F472" s="113"/>
    </row>
    <row r="473" spans="3:6" ht="24.95" customHeight="1" x14ac:dyDescent="0.3">
      <c r="C473" s="76"/>
      <c r="D473" s="113"/>
      <c r="E473" s="113"/>
      <c r="F473" s="113"/>
    </row>
    <row r="474" spans="3:6" ht="24.95" customHeight="1" x14ac:dyDescent="0.3">
      <c r="C474" s="76"/>
      <c r="D474" s="113"/>
      <c r="E474" s="113"/>
      <c r="F474" s="113"/>
    </row>
    <row r="475" spans="3:6" ht="24.95" customHeight="1" x14ac:dyDescent="0.3">
      <c r="C475" s="76"/>
      <c r="D475" s="113"/>
      <c r="E475" s="113"/>
      <c r="F475" s="113"/>
    </row>
    <row r="476" spans="3:6" ht="24.95" customHeight="1" x14ac:dyDescent="0.3">
      <c r="C476" s="76"/>
      <c r="D476" s="113"/>
      <c r="E476" s="113"/>
      <c r="F476" s="113"/>
    </row>
    <row r="477" spans="3:6" ht="24.95" customHeight="1" x14ac:dyDescent="0.3">
      <c r="C477" s="76"/>
      <c r="D477" s="113"/>
      <c r="E477" s="113"/>
      <c r="F477" s="113"/>
    </row>
    <row r="478" spans="3:6" ht="24.95" customHeight="1" x14ac:dyDescent="0.3">
      <c r="C478" s="76"/>
      <c r="D478" s="113"/>
      <c r="E478" s="113"/>
      <c r="F478" s="113"/>
    </row>
    <row r="479" spans="3:6" ht="24.95" customHeight="1" x14ac:dyDescent="0.3">
      <c r="C479" s="76"/>
      <c r="D479" s="113"/>
      <c r="E479" s="113"/>
      <c r="F479" s="113"/>
    </row>
    <row r="480" spans="3:6" ht="24.95" customHeight="1" x14ac:dyDescent="0.3">
      <c r="C480" s="76"/>
      <c r="D480" s="113"/>
      <c r="E480" s="113"/>
      <c r="F480" s="113"/>
    </row>
    <row r="481" spans="3:6" ht="24.95" customHeight="1" x14ac:dyDescent="0.3">
      <c r="C481" s="76"/>
      <c r="D481" s="113"/>
      <c r="E481" s="113"/>
      <c r="F481" s="113"/>
    </row>
    <row r="482" spans="3:6" ht="24.95" customHeight="1" x14ac:dyDescent="0.3">
      <c r="C482" s="76"/>
      <c r="D482" s="113"/>
      <c r="E482" s="113"/>
      <c r="F482" s="113"/>
    </row>
    <row r="483" spans="3:6" ht="24.95" customHeight="1" x14ac:dyDescent="0.3">
      <c r="C483" s="76"/>
      <c r="D483" s="113"/>
      <c r="E483" s="113"/>
      <c r="F483" s="113"/>
    </row>
    <row r="484" spans="3:6" ht="24.95" customHeight="1" x14ac:dyDescent="0.3">
      <c r="C484" s="76"/>
      <c r="D484" s="113"/>
      <c r="E484" s="113"/>
      <c r="F484" s="113"/>
    </row>
    <row r="485" spans="3:6" ht="24.95" customHeight="1" x14ac:dyDescent="0.3">
      <c r="C485" s="76"/>
      <c r="D485" s="113"/>
      <c r="E485" s="113"/>
      <c r="F485" s="113"/>
    </row>
    <row r="486" spans="3:6" ht="24.95" customHeight="1" x14ac:dyDescent="0.3">
      <c r="C486" s="76"/>
      <c r="D486" s="113"/>
      <c r="E486" s="113"/>
      <c r="F486" s="113"/>
    </row>
    <row r="487" spans="3:6" ht="24.95" customHeight="1" x14ac:dyDescent="0.3">
      <c r="C487" s="76"/>
      <c r="D487" s="113"/>
      <c r="E487" s="113"/>
      <c r="F487" s="113"/>
    </row>
    <row r="488" spans="3:6" ht="24.95" customHeight="1" x14ac:dyDescent="0.3">
      <c r="C488" s="76"/>
      <c r="D488" s="113"/>
      <c r="E488" s="113"/>
      <c r="F488" s="113"/>
    </row>
    <row r="489" spans="3:6" ht="24.95" customHeight="1" x14ac:dyDescent="0.3">
      <c r="C489" s="76"/>
      <c r="D489" s="113"/>
      <c r="E489" s="113"/>
      <c r="F489" s="113"/>
    </row>
    <row r="490" spans="3:6" ht="24.95" customHeight="1" x14ac:dyDescent="0.3">
      <c r="C490" s="76"/>
      <c r="D490" s="113"/>
      <c r="E490" s="113"/>
      <c r="F490" s="113"/>
    </row>
    <row r="491" spans="3:6" ht="24.95" customHeight="1" x14ac:dyDescent="0.3">
      <c r="C491" s="76"/>
      <c r="D491" s="113"/>
      <c r="E491" s="113"/>
      <c r="F491" s="113"/>
    </row>
    <row r="492" spans="3:6" ht="24.95" customHeight="1" x14ac:dyDescent="0.3">
      <c r="C492" s="76"/>
      <c r="D492" s="113"/>
      <c r="E492" s="113"/>
      <c r="F492" s="113"/>
    </row>
    <row r="493" spans="3:6" ht="24.95" customHeight="1" x14ac:dyDescent="0.3">
      <c r="C493" s="76"/>
      <c r="D493" s="113"/>
      <c r="E493" s="113"/>
      <c r="F493" s="113"/>
    </row>
    <row r="494" spans="3:6" ht="24.95" customHeight="1" x14ac:dyDescent="0.3">
      <c r="C494" s="76"/>
      <c r="D494" s="113"/>
      <c r="E494" s="113"/>
      <c r="F494" s="113"/>
    </row>
    <row r="495" spans="3:6" ht="24.95" customHeight="1" x14ac:dyDescent="0.3">
      <c r="C495" s="76"/>
      <c r="D495" s="113"/>
      <c r="E495" s="113"/>
      <c r="F495" s="113"/>
    </row>
    <row r="496" spans="3:6" ht="24.95" customHeight="1" x14ac:dyDescent="0.3">
      <c r="C496" s="76"/>
      <c r="D496" s="113"/>
      <c r="E496" s="113"/>
      <c r="F496" s="113"/>
    </row>
    <row r="497" spans="3:6" ht="24.95" customHeight="1" x14ac:dyDescent="0.3">
      <c r="C497" s="76"/>
      <c r="D497" s="113"/>
      <c r="E497" s="113"/>
      <c r="F497" s="113"/>
    </row>
    <row r="498" spans="3:6" ht="24.95" customHeight="1" x14ac:dyDescent="0.3">
      <c r="C498" s="76"/>
      <c r="D498" s="113"/>
      <c r="E498" s="113"/>
      <c r="F498" s="113"/>
    </row>
    <row r="499" spans="3:6" ht="24.95" customHeight="1" x14ac:dyDescent="0.3">
      <c r="C499" s="76"/>
      <c r="D499" s="113"/>
      <c r="E499" s="113"/>
      <c r="F499" s="113"/>
    </row>
    <row r="500" spans="3:6" ht="24.95" customHeight="1" x14ac:dyDescent="0.3">
      <c r="C500" s="76"/>
      <c r="D500" s="113"/>
      <c r="E500" s="113"/>
      <c r="F500" s="113"/>
    </row>
    <row r="501" spans="3:6" ht="24.95" customHeight="1" x14ac:dyDescent="0.3">
      <c r="C501" s="76"/>
      <c r="D501" s="113"/>
      <c r="E501" s="113"/>
      <c r="F501" s="113"/>
    </row>
    <row r="502" spans="3:6" ht="24.95" customHeight="1" x14ac:dyDescent="0.3">
      <c r="C502" s="76"/>
      <c r="D502" s="113"/>
      <c r="E502" s="113"/>
      <c r="F502" s="113"/>
    </row>
    <row r="503" spans="3:6" ht="24.95" customHeight="1" x14ac:dyDescent="0.3">
      <c r="C503" s="76"/>
      <c r="D503" s="113"/>
      <c r="E503" s="113"/>
      <c r="F503" s="113"/>
    </row>
    <row r="504" spans="3:6" ht="24.95" customHeight="1" x14ac:dyDescent="0.3">
      <c r="C504" s="76"/>
      <c r="D504" s="113"/>
      <c r="E504" s="113"/>
      <c r="F504" s="113"/>
    </row>
    <row r="505" spans="3:6" ht="24.95" customHeight="1" x14ac:dyDescent="0.3">
      <c r="C505" s="76"/>
      <c r="D505" s="113"/>
      <c r="E505" s="113"/>
      <c r="F505" s="113"/>
    </row>
    <row r="506" spans="3:6" ht="24.95" customHeight="1" x14ac:dyDescent="0.3">
      <c r="C506" s="76"/>
      <c r="D506" s="113"/>
      <c r="E506" s="113"/>
      <c r="F506" s="113"/>
    </row>
    <row r="507" spans="3:6" ht="24.95" customHeight="1" x14ac:dyDescent="0.3">
      <c r="C507" s="76"/>
      <c r="D507" s="113"/>
      <c r="E507" s="113"/>
      <c r="F507" s="113"/>
    </row>
    <row r="508" spans="3:6" ht="24.95" customHeight="1" x14ac:dyDescent="0.3">
      <c r="C508" s="76"/>
      <c r="D508" s="113"/>
      <c r="E508" s="113"/>
      <c r="F508" s="113"/>
    </row>
    <row r="509" spans="3:6" ht="24.95" customHeight="1" x14ac:dyDescent="0.3">
      <c r="C509" s="76"/>
      <c r="D509" s="113"/>
      <c r="E509" s="113"/>
      <c r="F509" s="113"/>
    </row>
    <row r="510" spans="3:6" ht="24.95" customHeight="1" x14ac:dyDescent="0.3">
      <c r="C510" s="76"/>
      <c r="D510" s="113"/>
      <c r="E510" s="113"/>
      <c r="F510" s="113"/>
    </row>
    <row r="511" spans="3:6" ht="24.95" customHeight="1" x14ac:dyDescent="0.3">
      <c r="C511" s="76"/>
      <c r="D511" s="113"/>
      <c r="E511" s="113"/>
      <c r="F511" s="113"/>
    </row>
    <row r="512" spans="3:6" ht="24.95" customHeight="1" x14ac:dyDescent="0.3">
      <c r="C512" s="76"/>
      <c r="D512" s="113"/>
      <c r="E512" s="113"/>
      <c r="F512" s="113"/>
    </row>
    <row r="513" spans="3:6" ht="24.95" customHeight="1" x14ac:dyDescent="0.3">
      <c r="C513" s="76"/>
      <c r="D513" s="113"/>
      <c r="E513" s="113"/>
      <c r="F513" s="113"/>
    </row>
    <row r="514" spans="3:6" ht="24.95" customHeight="1" x14ac:dyDescent="0.3">
      <c r="C514" s="76"/>
      <c r="D514" s="113"/>
      <c r="E514" s="113"/>
      <c r="F514" s="113"/>
    </row>
    <row r="515" spans="3:6" ht="24.95" customHeight="1" x14ac:dyDescent="0.3">
      <c r="C515" s="76"/>
      <c r="D515" s="113"/>
      <c r="E515" s="113"/>
      <c r="F515" s="113"/>
    </row>
    <row r="516" spans="3:6" ht="24.95" customHeight="1" x14ac:dyDescent="0.3">
      <c r="C516" s="76"/>
      <c r="D516" s="113"/>
      <c r="E516" s="113"/>
      <c r="F516" s="113"/>
    </row>
    <row r="517" spans="3:6" ht="24.95" customHeight="1" x14ac:dyDescent="0.3">
      <c r="C517" s="76"/>
      <c r="D517" s="113"/>
      <c r="E517" s="113"/>
      <c r="F517" s="113"/>
    </row>
    <row r="518" spans="3:6" ht="24.95" customHeight="1" x14ac:dyDescent="0.3">
      <c r="C518" s="76"/>
      <c r="D518" s="113"/>
      <c r="E518" s="113"/>
      <c r="F518" s="113"/>
    </row>
    <row r="519" spans="3:6" ht="24.95" customHeight="1" x14ac:dyDescent="0.3">
      <c r="C519" s="76"/>
      <c r="D519" s="113"/>
      <c r="E519" s="113"/>
      <c r="F519" s="113"/>
    </row>
    <row r="520" spans="3:6" ht="24.95" customHeight="1" x14ac:dyDescent="0.3">
      <c r="C520" s="76"/>
      <c r="D520" s="113"/>
      <c r="E520" s="113"/>
      <c r="F520" s="113"/>
    </row>
    <row r="521" spans="3:6" ht="24.95" customHeight="1" x14ac:dyDescent="0.3">
      <c r="C521" s="76"/>
      <c r="D521" s="113"/>
      <c r="E521" s="113"/>
      <c r="F521" s="113"/>
    </row>
    <row r="522" spans="3:6" ht="24.95" customHeight="1" x14ac:dyDescent="0.3">
      <c r="C522" s="76"/>
      <c r="D522" s="113"/>
      <c r="E522" s="113"/>
      <c r="F522" s="113"/>
    </row>
    <row r="523" spans="3:6" ht="24.95" customHeight="1" x14ac:dyDescent="0.3">
      <c r="C523" s="76"/>
      <c r="D523" s="113"/>
      <c r="E523" s="113"/>
      <c r="F523" s="113"/>
    </row>
    <row r="524" spans="3:6" ht="24.95" customHeight="1" x14ac:dyDescent="0.3">
      <c r="C524" s="76"/>
      <c r="D524" s="113"/>
      <c r="E524" s="113"/>
      <c r="F524" s="113"/>
    </row>
    <row r="525" spans="3:6" ht="24.95" customHeight="1" x14ac:dyDescent="0.3">
      <c r="C525" s="76"/>
      <c r="D525" s="113"/>
      <c r="E525" s="113"/>
      <c r="F525" s="113"/>
    </row>
    <row r="526" spans="3:6" ht="24.95" customHeight="1" x14ac:dyDescent="0.3">
      <c r="C526" s="76"/>
      <c r="D526" s="113"/>
      <c r="E526" s="113"/>
      <c r="F526" s="113"/>
    </row>
    <row r="527" spans="3:6" ht="24.95" customHeight="1" x14ac:dyDescent="0.3">
      <c r="C527" s="76"/>
      <c r="D527" s="113"/>
      <c r="E527" s="113"/>
      <c r="F527" s="113"/>
    </row>
    <row r="528" spans="3:6" ht="24.95" customHeight="1" x14ac:dyDescent="0.3">
      <c r="C528" s="76"/>
      <c r="D528" s="113"/>
      <c r="E528" s="113"/>
      <c r="F528" s="113"/>
    </row>
    <row r="529" spans="3:6" ht="24.95" customHeight="1" x14ac:dyDescent="0.3">
      <c r="C529" s="76"/>
      <c r="D529" s="113"/>
      <c r="E529" s="113"/>
      <c r="F529" s="113"/>
    </row>
    <row r="530" spans="3:6" ht="24.95" customHeight="1" x14ac:dyDescent="0.3">
      <c r="C530" s="76"/>
      <c r="D530" s="113"/>
      <c r="E530" s="113"/>
      <c r="F530" s="113"/>
    </row>
    <row r="531" spans="3:6" ht="24.95" customHeight="1" x14ac:dyDescent="0.3">
      <c r="C531" s="76"/>
      <c r="D531" s="113"/>
      <c r="E531" s="113"/>
      <c r="F531" s="113"/>
    </row>
    <row r="532" spans="3:6" ht="24.95" customHeight="1" x14ac:dyDescent="0.3">
      <c r="C532" s="76"/>
      <c r="D532" s="113"/>
      <c r="E532" s="113"/>
      <c r="F532" s="113"/>
    </row>
    <row r="533" spans="3:6" ht="24.95" customHeight="1" x14ac:dyDescent="0.3">
      <c r="C533" s="76"/>
      <c r="D533" s="113"/>
      <c r="E533" s="113"/>
      <c r="F533" s="113"/>
    </row>
    <row r="534" spans="3:6" ht="24.95" customHeight="1" x14ac:dyDescent="0.3">
      <c r="C534" s="76"/>
      <c r="D534" s="113"/>
      <c r="E534" s="113"/>
      <c r="F534" s="113"/>
    </row>
    <row r="535" spans="3:6" ht="24.95" customHeight="1" x14ac:dyDescent="0.3">
      <c r="C535" s="76"/>
      <c r="D535" s="113"/>
      <c r="E535" s="113"/>
      <c r="F535" s="113"/>
    </row>
    <row r="536" spans="3:6" ht="24.95" customHeight="1" x14ac:dyDescent="0.3">
      <c r="C536" s="76"/>
      <c r="D536" s="113"/>
      <c r="E536" s="113"/>
      <c r="F536" s="113"/>
    </row>
    <row r="537" spans="3:6" ht="24.95" customHeight="1" x14ac:dyDescent="0.3">
      <c r="C537" s="76"/>
      <c r="D537" s="113"/>
      <c r="E537" s="113"/>
      <c r="F537" s="113"/>
    </row>
    <row r="538" spans="3:6" ht="24.95" customHeight="1" x14ac:dyDescent="0.3">
      <c r="C538" s="76"/>
      <c r="D538" s="113"/>
      <c r="E538" s="113"/>
      <c r="F538" s="113"/>
    </row>
    <row r="539" spans="3:6" ht="24.95" customHeight="1" x14ac:dyDescent="0.3">
      <c r="C539" s="76"/>
      <c r="D539" s="113"/>
      <c r="E539" s="113"/>
      <c r="F539" s="113"/>
    </row>
    <row r="540" spans="3:6" ht="24.95" customHeight="1" x14ac:dyDescent="0.3">
      <c r="C540" s="76"/>
      <c r="D540" s="113"/>
      <c r="E540" s="113"/>
      <c r="F540" s="113"/>
    </row>
    <row r="541" spans="3:6" ht="24.95" customHeight="1" x14ac:dyDescent="0.3">
      <c r="C541" s="76"/>
      <c r="D541" s="113"/>
      <c r="E541" s="113"/>
      <c r="F541" s="113"/>
    </row>
    <row r="542" spans="3:6" ht="24.95" customHeight="1" x14ac:dyDescent="0.3">
      <c r="C542" s="76"/>
      <c r="D542" s="113"/>
      <c r="E542" s="113"/>
      <c r="F542" s="113"/>
    </row>
    <row r="543" spans="3:6" ht="24.95" customHeight="1" x14ac:dyDescent="0.3">
      <c r="C543" s="76"/>
      <c r="D543" s="113"/>
      <c r="E543" s="113"/>
      <c r="F543" s="113"/>
    </row>
    <row r="544" spans="3:6" ht="24.95" customHeight="1" x14ac:dyDescent="0.3">
      <c r="C544" s="76"/>
      <c r="D544" s="113"/>
      <c r="E544" s="113"/>
      <c r="F544" s="113"/>
    </row>
    <row r="545" spans="3:6" ht="24.95" customHeight="1" x14ac:dyDescent="0.3">
      <c r="C545" s="76"/>
      <c r="D545" s="113"/>
      <c r="E545" s="113"/>
      <c r="F545" s="113"/>
    </row>
    <row r="546" spans="3:6" ht="24.95" customHeight="1" x14ac:dyDescent="0.3">
      <c r="C546" s="76"/>
      <c r="D546" s="113"/>
      <c r="E546" s="113"/>
      <c r="F546" s="113"/>
    </row>
    <row r="547" spans="3:6" ht="24.95" customHeight="1" x14ac:dyDescent="0.3">
      <c r="C547" s="76"/>
      <c r="D547" s="113"/>
      <c r="E547" s="113"/>
      <c r="F547" s="113"/>
    </row>
    <row r="548" spans="3:6" ht="24.95" customHeight="1" x14ac:dyDescent="0.3">
      <c r="C548" s="76"/>
      <c r="D548" s="113"/>
      <c r="E548" s="113"/>
      <c r="F548" s="113"/>
    </row>
    <row r="549" spans="3:6" ht="24.95" customHeight="1" x14ac:dyDescent="0.3">
      <c r="C549" s="76"/>
      <c r="D549" s="113"/>
      <c r="E549" s="113"/>
      <c r="F549" s="113"/>
    </row>
    <row r="550" spans="3:6" ht="24.95" customHeight="1" x14ac:dyDescent="0.3">
      <c r="C550" s="76"/>
      <c r="D550" s="113"/>
      <c r="E550" s="113"/>
      <c r="F550" s="113"/>
    </row>
    <row r="551" spans="3:6" ht="24.95" customHeight="1" x14ac:dyDescent="0.3">
      <c r="C551" s="76"/>
      <c r="D551" s="113"/>
      <c r="E551" s="113"/>
      <c r="F551" s="113"/>
    </row>
    <row r="552" spans="3:6" ht="24.95" customHeight="1" x14ac:dyDescent="0.3">
      <c r="C552" s="76"/>
      <c r="D552" s="113"/>
      <c r="E552" s="113"/>
      <c r="F552" s="113"/>
    </row>
    <row r="553" spans="3:6" ht="24.95" customHeight="1" x14ac:dyDescent="0.3">
      <c r="C553" s="76"/>
      <c r="D553" s="113"/>
      <c r="E553" s="113"/>
      <c r="F553" s="113"/>
    </row>
    <row r="554" spans="3:6" ht="24.95" customHeight="1" x14ac:dyDescent="0.3">
      <c r="C554" s="76"/>
      <c r="D554" s="113"/>
      <c r="E554" s="113"/>
      <c r="F554" s="113"/>
    </row>
    <row r="555" spans="3:6" ht="24.95" customHeight="1" x14ac:dyDescent="0.3">
      <c r="C555" s="76"/>
      <c r="D555" s="113"/>
      <c r="E555" s="113"/>
      <c r="F555" s="113"/>
    </row>
    <row r="556" spans="3:6" ht="24.95" customHeight="1" x14ac:dyDescent="0.3">
      <c r="C556" s="76"/>
      <c r="D556" s="113"/>
      <c r="E556" s="113"/>
      <c r="F556" s="113"/>
    </row>
    <row r="557" spans="3:6" ht="24.95" customHeight="1" x14ac:dyDescent="0.3">
      <c r="C557" s="76"/>
      <c r="D557" s="113"/>
      <c r="E557" s="113"/>
      <c r="F557" s="113"/>
    </row>
    <row r="558" spans="3:6" ht="24.95" customHeight="1" x14ac:dyDescent="0.3">
      <c r="C558" s="76"/>
      <c r="D558" s="113"/>
      <c r="E558" s="113"/>
      <c r="F558" s="113"/>
    </row>
    <row r="559" spans="3:6" ht="24.95" customHeight="1" x14ac:dyDescent="0.3">
      <c r="C559" s="76"/>
      <c r="D559" s="113"/>
      <c r="E559" s="113"/>
      <c r="F559" s="113"/>
    </row>
    <row r="560" spans="3:6" ht="24.95" customHeight="1" x14ac:dyDescent="0.3">
      <c r="C560" s="76"/>
      <c r="D560" s="113"/>
      <c r="E560" s="113"/>
      <c r="F560" s="113"/>
    </row>
    <row r="561" spans="3:6" ht="24.95" customHeight="1" x14ac:dyDescent="0.3">
      <c r="C561" s="76"/>
      <c r="D561" s="113"/>
      <c r="E561" s="113"/>
      <c r="F561" s="113"/>
    </row>
    <row r="562" spans="3:6" ht="24.95" customHeight="1" x14ac:dyDescent="0.3">
      <c r="C562" s="76"/>
      <c r="D562" s="113"/>
      <c r="E562" s="113"/>
      <c r="F562" s="113"/>
    </row>
    <row r="563" spans="3:6" ht="24.95" customHeight="1" x14ac:dyDescent="0.3">
      <c r="C563" s="76"/>
      <c r="D563" s="113"/>
      <c r="E563" s="113"/>
      <c r="F563" s="113"/>
    </row>
    <row r="564" spans="3:6" ht="24.95" customHeight="1" x14ac:dyDescent="0.3">
      <c r="C564" s="76"/>
      <c r="D564" s="113"/>
      <c r="E564" s="113"/>
      <c r="F564" s="113"/>
    </row>
    <row r="565" spans="3:6" ht="24.95" customHeight="1" x14ac:dyDescent="0.3">
      <c r="C565" s="76"/>
      <c r="D565" s="113"/>
      <c r="E565" s="113"/>
      <c r="F565" s="113"/>
    </row>
    <row r="566" spans="3:6" ht="24.95" customHeight="1" x14ac:dyDescent="0.3">
      <c r="C566" s="76"/>
      <c r="D566" s="113"/>
      <c r="E566" s="113"/>
      <c r="F566" s="113"/>
    </row>
    <row r="567" spans="3:6" ht="24.95" customHeight="1" x14ac:dyDescent="0.3">
      <c r="C567" s="76"/>
      <c r="D567" s="113"/>
      <c r="E567" s="113"/>
      <c r="F567" s="113"/>
    </row>
    <row r="568" spans="3:6" ht="24.95" customHeight="1" x14ac:dyDescent="0.3">
      <c r="C568" s="76"/>
      <c r="D568" s="113"/>
      <c r="E568" s="113"/>
      <c r="F568" s="113"/>
    </row>
    <row r="569" spans="3:6" ht="24.95" customHeight="1" x14ac:dyDescent="0.3">
      <c r="C569" s="76"/>
      <c r="D569" s="113"/>
      <c r="E569" s="113"/>
      <c r="F569" s="113"/>
    </row>
    <row r="570" spans="3:6" ht="24.95" customHeight="1" x14ac:dyDescent="0.3">
      <c r="C570" s="76"/>
      <c r="D570" s="113"/>
      <c r="E570" s="113"/>
      <c r="F570" s="113"/>
    </row>
    <row r="571" spans="3:6" ht="24.95" customHeight="1" x14ac:dyDescent="0.3">
      <c r="C571" s="76"/>
      <c r="D571" s="113"/>
      <c r="E571" s="113"/>
      <c r="F571" s="113"/>
    </row>
    <row r="572" spans="3:6" ht="24.95" customHeight="1" x14ac:dyDescent="0.3">
      <c r="C572" s="76"/>
      <c r="D572" s="113"/>
      <c r="E572" s="113"/>
      <c r="F572" s="113"/>
    </row>
    <row r="573" spans="3:6" ht="24.95" customHeight="1" x14ac:dyDescent="0.3">
      <c r="C573" s="76"/>
      <c r="D573" s="113"/>
      <c r="E573" s="113"/>
      <c r="F573" s="113"/>
    </row>
    <row r="574" spans="3:6" ht="24.95" customHeight="1" x14ac:dyDescent="0.3">
      <c r="C574" s="76"/>
      <c r="D574" s="113"/>
      <c r="E574" s="113"/>
      <c r="F574" s="113"/>
    </row>
    <row r="575" spans="3:6" ht="24.95" customHeight="1" x14ac:dyDescent="0.3">
      <c r="C575" s="76"/>
      <c r="D575" s="113"/>
      <c r="E575" s="113"/>
      <c r="F575" s="113"/>
    </row>
    <row r="576" spans="3:6" ht="24.95" customHeight="1" x14ac:dyDescent="0.3">
      <c r="C576" s="76"/>
      <c r="D576" s="113"/>
      <c r="E576" s="113"/>
      <c r="F576" s="113"/>
    </row>
    <row r="577" spans="3:6" ht="24.95" customHeight="1" x14ac:dyDescent="0.3">
      <c r="C577" s="76"/>
      <c r="D577" s="113"/>
      <c r="E577" s="113"/>
      <c r="F577" s="113"/>
    </row>
    <row r="578" spans="3:6" ht="24.95" customHeight="1" x14ac:dyDescent="0.3">
      <c r="C578" s="76"/>
      <c r="D578" s="113"/>
      <c r="E578" s="113"/>
      <c r="F578" s="113"/>
    </row>
    <row r="579" spans="3:6" ht="24.95" customHeight="1" x14ac:dyDescent="0.3">
      <c r="C579" s="76"/>
      <c r="D579" s="113"/>
      <c r="E579" s="113"/>
      <c r="F579" s="113"/>
    </row>
    <row r="580" spans="3:6" ht="24.95" customHeight="1" x14ac:dyDescent="0.3">
      <c r="C580" s="76"/>
      <c r="D580" s="113"/>
      <c r="E580" s="113"/>
      <c r="F580" s="113"/>
    </row>
    <row r="581" spans="3:6" ht="24.95" customHeight="1" x14ac:dyDescent="0.3">
      <c r="C581" s="76"/>
      <c r="D581" s="113"/>
      <c r="E581" s="113"/>
      <c r="F581" s="113"/>
    </row>
    <row r="582" spans="3:6" ht="24.95" customHeight="1" x14ac:dyDescent="0.3">
      <c r="C582" s="76"/>
      <c r="D582" s="113"/>
      <c r="E582" s="113"/>
      <c r="F582" s="113"/>
    </row>
    <row r="583" spans="3:6" ht="24.95" customHeight="1" x14ac:dyDescent="0.3">
      <c r="C583" s="76"/>
      <c r="D583" s="113"/>
      <c r="E583" s="113"/>
      <c r="F583" s="113"/>
    </row>
    <row r="584" spans="3:6" ht="24.95" customHeight="1" x14ac:dyDescent="0.3">
      <c r="C584" s="76"/>
      <c r="D584" s="113"/>
      <c r="E584" s="113"/>
      <c r="F584" s="113"/>
    </row>
    <row r="585" spans="3:6" ht="24.95" customHeight="1" x14ac:dyDescent="0.3">
      <c r="C585" s="76"/>
      <c r="D585" s="113"/>
      <c r="E585" s="113"/>
      <c r="F585" s="113"/>
    </row>
    <row r="586" spans="3:6" ht="24.95" customHeight="1" x14ac:dyDescent="0.3">
      <c r="C586" s="76"/>
      <c r="D586" s="113"/>
      <c r="E586" s="113"/>
      <c r="F586" s="113"/>
    </row>
    <row r="587" spans="3:6" ht="24.95" customHeight="1" x14ac:dyDescent="0.3">
      <c r="C587" s="76"/>
      <c r="D587" s="113"/>
      <c r="E587" s="113"/>
      <c r="F587" s="113"/>
    </row>
    <row r="588" spans="3:6" ht="24.95" customHeight="1" x14ac:dyDescent="0.3">
      <c r="C588" s="76"/>
      <c r="D588" s="113"/>
      <c r="E588" s="113"/>
      <c r="F588" s="113"/>
    </row>
    <row r="589" spans="3:6" ht="24.95" customHeight="1" x14ac:dyDescent="0.3">
      <c r="C589" s="76"/>
      <c r="D589" s="113"/>
      <c r="E589" s="113"/>
      <c r="F589" s="113"/>
    </row>
    <row r="590" spans="3:6" ht="24.95" customHeight="1" x14ac:dyDescent="0.3">
      <c r="C590" s="76"/>
      <c r="D590" s="113"/>
      <c r="E590" s="113"/>
      <c r="F590" s="113"/>
    </row>
    <row r="591" spans="3:6" ht="24.95" customHeight="1" x14ac:dyDescent="0.3">
      <c r="C591" s="76"/>
      <c r="D591" s="113"/>
      <c r="E591" s="113"/>
      <c r="F591" s="113"/>
    </row>
    <row r="592" spans="3:6" ht="24.95" customHeight="1" x14ac:dyDescent="0.3">
      <c r="C592" s="76"/>
      <c r="D592" s="113"/>
      <c r="E592" s="113"/>
      <c r="F592" s="113"/>
    </row>
    <row r="593" spans="3:6" ht="24.95" customHeight="1" x14ac:dyDescent="0.3">
      <c r="C593" s="76"/>
      <c r="D593" s="113"/>
      <c r="E593" s="113"/>
      <c r="F593" s="113"/>
    </row>
    <row r="594" spans="3:6" ht="24.95" customHeight="1" x14ac:dyDescent="0.3">
      <c r="C594" s="76"/>
      <c r="D594" s="113"/>
      <c r="E594" s="113"/>
      <c r="F594" s="113"/>
    </row>
    <row r="595" spans="3:6" ht="24.95" customHeight="1" x14ac:dyDescent="0.3">
      <c r="C595" s="76"/>
      <c r="D595" s="113"/>
      <c r="E595" s="113"/>
      <c r="F595" s="113"/>
    </row>
    <row r="596" spans="3:6" ht="24.95" customHeight="1" x14ac:dyDescent="0.3">
      <c r="C596" s="76"/>
      <c r="D596" s="113"/>
      <c r="E596" s="113"/>
      <c r="F596" s="113"/>
    </row>
    <row r="597" spans="3:6" ht="24.95" customHeight="1" x14ac:dyDescent="0.3">
      <c r="C597" s="76"/>
      <c r="D597" s="113"/>
      <c r="E597" s="113"/>
      <c r="F597" s="113"/>
    </row>
    <row r="598" spans="3:6" ht="24.95" customHeight="1" x14ac:dyDescent="0.3">
      <c r="C598" s="76"/>
      <c r="D598" s="113"/>
      <c r="E598" s="113"/>
      <c r="F598" s="113"/>
    </row>
    <row r="599" spans="3:6" ht="24.95" customHeight="1" x14ac:dyDescent="0.3">
      <c r="C599" s="76"/>
      <c r="D599" s="113"/>
      <c r="E599" s="113"/>
      <c r="F599" s="113"/>
    </row>
    <row r="600" spans="3:6" ht="24.95" customHeight="1" x14ac:dyDescent="0.3">
      <c r="C600" s="76"/>
      <c r="D600" s="113"/>
      <c r="E600" s="113"/>
      <c r="F600" s="113"/>
    </row>
    <row r="601" spans="3:6" ht="24.95" customHeight="1" x14ac:dyDescent="0.3">
      <c r="C601" s="76"/>
      <c r="D601" s="113"/>
      <c r="E601" s="113"/>
      <c r="F601" s="113"/>
    </row>
    <row r="602" spans="3:6" ht="24.95" customHeight="1" x14ac:dyDescent="0.3">
      <c r="C602" s="76"/>
      <c r="D602" s="113"/>
      <c r="E602" s="113"/>
      <c r="F602" s="113"/>
    </row>
    <row r="603" spans="3:6" ht="24.95" customHeight="1" x14ac:dyDescent="0.3">
      <c r="C603" s="76"/>
      <c r="D603" s="113"/>
      <c r="E603" s="113"/>
      <c r="F603" s="113"/>
    </row>
    <row r="604" spans="3:6" ht="24.95" customHeight="1" x14ac:dyDescent="0.3">
      <c r="C604" s="76"/>
      <c r="D604" s="113"/>
      <c r="E604" s="113"/>
      <c r="F604" s="113"/>
    </row>
    <row r="605" spans="3:6" ht="24.95" customHeight="1" x14ac:dyDescent="0.3">
      <c r="C605" s="76"/>
      <c r="D605" s="113"/>
      <c r="E605" s="113"/>
      <c r="F605" s="113"/>
    </row>
    <row r="606" spans="3:6" ht="24.95" customHeight="1" x14ac:dyDescent="0.3">
      <c r="C606" s="76"/>
      <c r="D606" s="113"/>
      <c r="E606" s="113"/>
      <c r="F606" s="113"/>
    </row>
    <row r="607" spans="3:6" ht="24.95" customHeight="1" x14ac:dyDescent="0.3">
      <c r="C607" s="76"/>
      <c r="D607" s="113"/>
      <c r="E607" s="113"/>
      <c r="F607" s="113"/>
    </row>
    <row r="608" spans="3:6" ht="24.95" customHeight="1" x14ac:dyDescent="0.3">
      <c r="C608" s="76"/>
      <c r="D608" s="113"/>
      <c r="E608" s="113"/>
      <c r="F608" s="113"/>
    </row>
    <row r="609" spans="3:6" ht="24.95" customHeight="1" x14ac:dyDescent="0.3">
      <c r="C609" s="76"/>
      <c r="D609" s="113"/>
      <c r="E609" s="113"/>
      <c r="F609" s="113"/>
    </row>
    <row r="610" spans="3:6" ht="24.95" customHeight="1" x14ac:dyDescent="0.3">
      <c r="C610" s="76"/>
      <c r="D610" s="113"/>
      <c r="E610" s="113"/>
      <c r="F610" s="113"/>
    </row>
    <row r="611" spans="3:6" ht="24.95" customHeight="1" x14ac:dyDescent="0.3">
      <c r="C611" s="76"/>
      <c r="D611" s="113"/>
      <c r="E611" s="113"/>
      <c r="F611" s="113"/>
    </row>
    <row r="612" spans="3:6" ht="24.95" customHeight="1" x14ac:dyDescent="0.3">
      <c r="C612" s="76"/>
      <c r="D612" s="113"/>
      <c r="E612" s="113"/>
      <c r="F612" s="113"/>
    </row>
    <row r="613" spans="3:6" ht="24.95" customHeight="1" x14ac:dyDescent="0.3">
      <c r="C613" s="76"/>
      <c r="D613" s="113"/>
      <c r="E613" s="113"/>
      <c r="F613" s="113"/>
    </row>
    <row r="614" spans="3:6" ht="24.95" customHeight="1" x14ac:dyDescent="0.3">
      <c r="C614" s="76"/>
      <c r="D614" s="113"/>
      <c r="E614" s="113"/>
      <c r="F614" s="113"/>
    </row>
    <row r="615" spans="3:6" ht="24.95" customHeight="1" x14ac:dyDescent="0.3">
      <c r="C615" s="76"/>
      <c r="D615" s="113"/>
      <c r="E615" s="113"/>
      <c r="F615" s="113"/>
    </row>
    <row r="616" spans="3:6" ht="24.95" customHeight="1" x14ac:dyDescent="0.3">
      <c r="C616" s="76"/>
      <c r="D616" s="113"/>
      <c r="E616" s="113"/>
      <c r="F616" s="113"/>
    </row>
    <row r="617" spans="3:6" ht="24.95" customHeight="1" x14ac:dyDescent="0.3">
      <c r="C617" s="76"/>
      <c r="D617" s="113"/>
      <c r="E617" s="113"/>
      <c r="F617" s="113"/>
    </row>
    <row r="618" spans="3:6" ht="24.95" customHeight="1" x14ac:dyDescent="0.3">
      <c r="C618" s="76"/>
      <c r="D618" s="113"/>
      <c r="E618" s="113"/>
      <c r="F618" s="113"/>
    </row>
    <row r="619" spans="3:6" ht="24.95" customHeight="1" x14ac:dyDescent="0.3">
      <c r="C619" s="76"/>
      <c r="D619" s="113"/>
      <c r="E619" s="113"/>
      <c r="F619" s="113"/>
    </row>
    <row r="620" spans="3:6" ht="24.95" customHeight="1" x14ac:dyDescent="0.3">
      <c r="C620" s="76"/>
      <c r="D620" s="113"/>
      <c r="E620" s="113"/>
      <c r="F620" s="113"/>
    </row>
    <row r="621" spans="3:6" ht="24.95" customHeight="1" x14ac:dyDescent="0.3">
      <c r="C621" s="76"/>
      <c r="D621" s="113"/>
      <c r="E621" s="113"/>
      <c r="F621" s="113"/>
    </row>
    <row r="622" spans="3:6" ht="24.95" customHeight="1" x14ac:dyDescent="0.3">
      <c r="C622" s="76"/>
      <c r="D622" s="113"/>
      <c r="E622" s="113"/>
      <c r="F622" s="113"/>
    </row>
    <row r="623" spans="3:6" ht="24.95" customHeight="1" x14ac:dyDescent="0.3">
      <c r="C623" s="76"/>
      <c r="D623" s="113"/>
      <c r="E623" s="113"/>
      <c r="F623" s="113"/>
    </row>
    <row r="624" spans="3:6" ht="24.95" customHeight="1" x14ac:dyDescent="0.3">
      <c r="C624" s="76"/>
      <c r="D624" s="113"/>
      <c r="E624" s="113"/>
      <c r="F624" s="113"/>
    </row>
    <row r="625" spans="3:6" ht="24.95" customHeight="1" x14ac:dyDescent="0.3">
      <c r="C625" s="76"/>
      <c r="D625" s="113"/>
      <c r="E625" s="113"/>
      <c r="F625" s="113"/>
    </row>
    <row r="626" spans="3:6" ht="24.95" customHeight="1" x14ac:dyDescent="0.3">
      <c r="C626" s="76"/>
      <c r="D626" s="113"/>
      <c r="E626" s="113"/>
      <c r="F626" s="113"/>
    </row>
    <row r="627" spans="3:6" ht="24.95" customHeight="1" x14ac:dyDescent="0.3">
      <c r="C627" s="76"/>
      <c r="D627" s="113"/>
      <c r="E627" s="113"/>
      <c r="F627" s="113"/>
    </row>
    <row r="628" spans="3:6" ht="24.95" customHeight="1" x14ac:dyDescent="0.3">
      <c r="C628" s="76"/>
      <c r="D628" s="113"/>
      <c r="E628" s="113"/>
      <c r="F628" s="113"/>
    </row>
    <row r="629" spans="3:6" ht="24.95" customHeight="1" x14ac:dyDescent="0.3">
      <c r="C629" s="76"/>
      <c r="D629" s="113"/>
      <c r="E629" s="113"/>
      <c r="F629" s="113"/>
    </row>
    <row r="630" spans="3:6" ht="24.95" customHeight="1" x14ac:dyDescent="0.3">
      <c r="C630" s="76"/>
      <c r="D630" s="113"/>
      <c r="E630" s="113"/>
      <c r="F630" s="113"/>
    </row>
    <row r="631" spans="3:6" ht="24.95" customHeight="1" x14ac:dyDescent="0.3">
      <c r="C631" s="76"/>
      <c r="D631" s="113"/>
      <c r="E631" s="113"/>
      <c r="F631" s="113"/>
    </row>
    <row r="632" spans="3:6" ht="24.95" customHeight="1" x14ac:dyDescent="0.3">
      <c r="C632" s="76"/>
      <c r="D632" s="113"/>
      <c r="E632" s="113"/>
      <c r="F632" s="113"/>
    </row>
    <row r="633" spans="3:6" ht="24.95" customHeight="1" x14ac:dyDescent="0.3">
      <c r="C633" s="76"/>
      <c r="D633" s="113"/>
      <c r="E633" s="113"/>
      <c r="F633" s="113"/>
    </row>
    <row r="634" spans="3:6" ht="24.95" customHeight="1" x14ac:dyDescent="0.3">
      <c r="C634" s="76"/>
      <c r="D634" s="113"/>
      <c r="E634" s="113"/>
      <c r="F634" s="113"/>
    </row>
    <row r="635" spans="3:6" ht="24.95" customHeight="1" x14ac:dyDescent="0.3">
      <c r="C635" s="76"/>
      <c r="D635" s="113"/>
      <c r="E635" s="113"/>
      <c r="F635" s="113"/>
    </row>
    <row r="636" spans="3:6" ht="24.95" customHeight="1" x14ac:dyDescent="0.3">
      <c r="C636" s="76"/>
      <c r="D636" s="113"/>
      <c r="E636" s="113"/>
      <c r="F636" s="113"/>
    </row>
    <row r="637" spans="3:6" ht="24.95" customHeight="1" x14ac:dyDescent="0.3">
      <c r="C637" s="76"/>
      <c r="D637" s="113"/>
      <c r="E637" s="113"/>
      <c r="F637" s="113"/>
    </row>
    <row r="638" spans="3:6" ht="24.95" customHeight="1" x14ac:dyDescent="0.3">
      <c r="C638" s="76"/>
      <c r="D638" s="113"/>
      <c r="E638" s="113"/>
      <c r="F638" s="113"/>
    </row>
    <row r="639" spans="3:6" ht="24.95" customHeight="1" x14ac:dyDescent="0.3">
      <c r="C639" s="76"/>
      <c r="D639" s="113"/>
      <c r="E639" s="113"/>
      <c r="F639" s="113"/>
    </row>
    <row r="640" spans="3:6" ht="24.95" customHeight="1" x14ac:dyDescent="0.3">
      <c r="C640" s="76"/>
      <c r="D640" s="113"/>
      <c r="E640" s="113"/>
      <c r="F640" s="113"/>
    </row>
    <row r="641" spans="3:6" ht="24.95" customHeight="1" x14ac:dyDescent="0.3">
      <c r="C641" s="76"/>
      <c r="D641" s="113"/>
      <c r="E641" s="113"/>
      <c r="F641" s="113"/>
    </row>
    <row r="642" spans="3:6" ht="24.95" customHeight="1" x14ac:dyDescent="0.3">
      <c r="C642" s="76"/>
      <c r="D642" s="113"/>
      <c r="E642" s="113"/>
      <c r="F642" s="113"/>
    </row>
    <row r="643" spans="3:6" ht="24.95" customHeight="1" x14ac:dyDescent="0.3">
      <c r="C643" s="76"/>
      <c r="D643" s="113"/>
      <c r="E643" s="113"/>
      <c r="F643" s="113"/>
    </row>
    <row r="644" spans="3:6" ht="24.95" customHeight="1" x14ac:dyDescent="0.3">
      <c r="C644" s="76"/>
      <c r="D644" s="113"/>
      <c r="E644" s="113"/>
      <c r="F644" s="113"/>
    </row>
    <row r="645" spans="3:6" ht="24.95" customHeight="1" x14ac:dyDescent="0.3">
      <c r="C645" s="76"/>
      <c r="D645" s="113"/>
      <c r="E645" s="113"/>
      <c r="F645" s="113"/>
    </row>
    <row r="646" spans="3:6" ht="24.95" customHeight="1" x14ac:dyDescent="0.3">
      <c r="C646" s="76"/>
      <c r="D646" s="113"/>
      <c r="E646" s="113"/>
      <c r="F646" s="113"/>
    </row>
    <row r="647" spans="3:6" ht="24.95" customHeight="1" x14ac:dyDescent="0.3">
      <c r="C647" s="76"/>
      <c r="D647" s="113"/>
      <c r="E647" s="113"/>
      <c r="F647" s="113"/>
    </row>
    <row r="648" spans="3:6" ht="24.95" customHeight="1" x14ac:dyDescent="0.3">
      <c r="C648" s="76"/>
      <c r="D648" s="113"/>
      <c r="E648" s="113"/>
      <c r="F648" s="113"/>
    </row>
    <row r="649" spans="3:6" ht="24.95" customHeight="1" x14ac:dyDescent="0.3">
      <c r="C649" s="76"/>
      <c r="D649" s="113"/>
      <c r="E649" s="113"/>
      <c r="F649" s="113"/>
    </row>
    <row r="650" spans="3:6" ht="24.95" customHeight="1" x14ac:dyDescent="0.3">
      <c r="C650" s="76"/>
      <c r="D650" s="113"/>
      <c r="E650" s="113"/>
      <c r="F650" s="113"/>
    </row>
    <row r="651" spans="3:6" ht="24.95" customHeight="1" x14ac:dyDescent="0.3">
      <c r="C651" s="76"/>
      <c r="D651" s="113"/>
      <c r="E651" s="113"/>
      <c r="F651" s="113"/>
    </row>
    <row r="652" spans="3:6" ht="24.95" customHeight="1" x14ac:dyDescent="0.3">
      <c r="C652" s="76"/>
      <c r="D652" s="113"/>
      <c r="E652" s="113"/>
      <c r="F652" s="113"/>
    </row>
    <row r="653" spans="3:6" ht="24.95" customHeight="1" x14ac:dyDescent="0.3">
      <c r="C653" s="76"/>
      <c r="D653" s="113"/>
      <c r="E653" s="113"/>
      <c r="F653" s="113"/>
    </row>
    <row r="654" spans="3:6" ht="24.95" customHeight="1" x14ac:dyDescent="0.3">
      <c r="C654" s="76"/>
      <c r="D654" s="113"/>
      <c r="E654" s="113"/>
      <c r="F654" s="113"/>
    </row>
    <row r="655" spans="3:6" ht="24.95" customHeight="1" x14ac:dyDescent="0.3">
      <c r="C655" s="76"/>
      <c r="D655" s="113"/>
      <c r="E655" s="113"/>
      <c r="F655" s="113"/>
    </row>
    <row r="656" spans="3:6" ht="24.95" customHeight="1" x14ac:dyDescent="0.3">
      <c r="C656" s="76"/>
      <c r="D656" s="113"/>
      <c r="E656" s="113"/>
      <c r="F656" s="113"/>
    </row>
    <row r="657" spans="3:6" ht="24.95" customHeight="1" x14ac:dyDescent="0.3">
      <c r="C657" s="76"/>
      <c r="D657" s="113"/>
      <c r="E657" s="113"/>
      <c r="F657" s="113"/>
    </row>
    <row r="658" spans="3:6" ht="24.95" customHeight="1" x14ac:dyDescent="0.3">
      <c r="C658" s="76"/>
      <c r="D658" s="113"/>
      <c r="E658" s="113"/>
      <c r="F658" s="113"/>
    </row>
    <row r="659" spans="3:6" ht="24.95" customHeight="1" x14ac:dyDescent="0.3">
      <c r="C659" s="76"/>
      <c r="D659" s="113"/>
      <c r="E659" s="113"/>
      <c r="F659" s="113"/>
    </row>
    <row r="660" spans="3:6" ht="24.95" customHeight="1" x14ac:dyDescent="0.3">
      <c r="C660" s="76"/>
      <c r="D660" s="113"/>
      <c r="E660" s="113"/>
      <c r="F660" s="113"/>
    </row>
    <row r="661" spans="3:6" ht="24.95" customHeight="1" x14ac:dyDescent="0.3">
      <c r="C661" s="76"/>
      <c r="D661" s="113"/>
      <c r="E661" s="113"/>
      <c r="F661" s="113"/>
    </row>
    <row r="662" spans="3:6" ht="24.95" customHeight="1" x14ac:dyDescent="0.3">
      <c r="C662" s="76"/>
      <c r="D662" s="113"/>
      <c r="E662" s="113"/>
      <c r="F662" s="113"/>
    </row>
    <row r="663" spans="3:6" ht="24.95" customHeight="1" x14ac:dyDescent="0.3">
      <c r="C663" s="76"/>
      <c r="D663" s="113"/>
      <c r="E663" s="113"/>
      <c r="F663" s="113"/>
    </row>
    <row r="664" spans="3:6" ht="24.95" customHeight="1" x14ac:dyDescent="0.3">
      <c r="C664" s="76"/>
      <c r="D664" s="113"/>
      <c r="E664" s="113"/>
      <c r="F664" s="113"/>
    </row>
    <row r="665" spans="3:6" ht="24.95" customHeight="1" x14ac:dyDescent="0.3">
      <c r="C665" s="76"/>
      <c r="D665" s="113"/>
      <c r="E665" s="113"/>
      <c r="F665" s="113"/>
    </row>
    <row r="666" spans="3:6" ht="24.95" customHeight="1" x14ac:dyDescent="0.3">
      <c r="C666" s="76"/>
      <c r="D666" s="113"/>
      <c r="E666" s="113"/>
      <c r="F666" s="113"/>
    </row>
    <row r="667" spans="3:6" ht="24.95" customHeight="1" x14ac:dyDescent="0.3">
      <c r="C667" s="76"/>
      <c r="D667" s="113"/>
      <c r="E667" s="113"/>
      <c r="F667" s="113"/>
    </row>
    <row r="668" spans="3:6" ht="24.95" customHeight="1" x14ac:dyDescent="0.3">
      <c r="C668" s="76"/>
      <c r="D668" s="113"/>
      <c r="E668" s="113"/>
      <c r="F668" s="113"/>
    </row>
    <row r="669" spans="3:6" ht="24.95" customHeight="1" x14ac:dyDescent="0.3">
      <c r="C669" s="76"/>
      <c r="D669" s="113"/>
      <c r="E669" s="113"/>
      <c r="F669" s="113"/>
    </row>
    <row r="670" spans="3:6" ht="24.95" customHeight="1" x14ac:dyDescent="0.3">
      <c r="C670" s="76"/>
      <c r="D670" s="113"/>
      <c r="E670" s="113"/>
      <c r="F670" s="113"/>
    </row>
    <row r="671" spans="3:6" ht="24.95" customHeight="1" x14ac:dyDescent="0.3">
      <c r="C671" s="76"/>
      <c r="D671" s="113"/>
      <c r="E671" s="113"/>
      <c r="F671" s="113"/>
    </row>
    <row r="672" spans="3:6" ht="24.95" customHeight="1" x14ac:dyDescent="0.3">
      <c r="C672" s="76"/>
      <c r="D672" s="113"/>
      <c r="E672" s="113"/>
      <c r="F672" s="113"/>
    </row>
    <row r="673" spans="3:6" ht="24.95" customHeight="1" x14ac:dyDescent="0.3">
      <c r="C673" s="76"/>
      <c r="D673" s="113"/>
      <c r="E673" s="113"/>
      <c r="F673" s="113"/>
    </row>
    <row r="674" spans="3:6" ht="24.95" customHeight="1" x14ac:dyDescent="0.3">
      <c r="C674" s="76"/>
      <c r="D674" s="113"/>
      <c r="E674" s="113"/>
      <c r="F674" s="113"/>
    </row>
    <row r="675" spans="3:6" ht="24.95" customHeight="1" x14ac:dyDescent="0.3">
      <c r="C675" s="76"/>
      <c r="D675" s="113"/>
      <c r="E675" s="113"/>
      <c r="F675" s="113"/>
    </row>
    <row r="676" spans="3:6" ht="24.95" customHeight="1" x14ac:dyDescent="0.3">
      <c r="C676" s="76"/>
      <c r="D676" s="113"/>
      <c r="E676" s="113"/>
      <c r="F676" s="113"/>
    </row>
    <row r="677" spans="3:6" ht="24.95" customHeight="1" x14ac:dyDescent="0.3">
      <c r="C677" s="76"/>
      <c r="D677" s="113"/>
      <c r="E677" s="113"/>
      <c r="F677" s="113"/>
    </row>
    <row r="678" spans="3:6" ht="24.95" customHeight="1" x14ac:dyDescent="0.3">
      <c r="C678" s="76"/>
      <c r="D678" s="113"/>
      <c r="E678" s="113"/>
      <c r="F678" s="113"/>
    </row>
    <row r="679" spans="3:6" ht="24.95" customHeight="1" x14ac:dyDescent="0.3">
      <c r="C679" s="76"/>
      <c r="D679" s="113"/>
      <c r="E679" s="113"/>
      <c r="F679" s="113"/>
    </row>
    <row r="680" spans="3:6" ht="24.95" customHeight="1" x14ac:dyDescent="0.3">
      <c r="C680" s="76"/>
      <c r="D680" s="113"/>
      <c r="E680" s="113"/>
      <c r="F680" s="113"/>
    </row>
    <row r="681" spans="3:6" ht="24.95" customHeight="1" x14ac:dyDescent="0.3">
      <c r="C681" s="76"/>
      <c r="D681" s="113"/>
      <c r="E681" s="113"/>
      <c r="F681" s="113"/>
    </row>
    <row r="682" spans="3:6" ht="24.95" customHeight="1" x14ac:dyDescent="0.3">
      <c r="C682" s="76"/>
      <c r="D682" s="113"/>
      <c r="E682" s="113"/>
      <c r="F682" s="113"/>
    </row>
    <row r="683" spans="3:6" ht="24.95" customHeight="1" x14ac:dyDescent="0.3">
      <c r="C683" s="76"/>
      <c r="D683" s="113"/>
      <c r="E683" s="113"/>
      <c r="F683" s="113"/>
    </row>
    <row r="684" spans="3:6" ht="24.95" customHeight="1" x14ac:dyDescent="0.3">
      <c r="C684" s="76"/>
      <c r="D684" s="113"/>
      <c r="E684" s="113"/>
      <c r="F684" s="113"/>
    </row>
    <row r="685" spans="3:6" ht="24.95" customHeight="1" x14ac:dyDescent="0.3">
      <c r="C685" s="76"/>
      <c r="D685" s="113"/>
      <c r="E685" s="113"/>
      <c r="F685" s="113"/>
    </row>
    <row r="686" spans="3:6" ht="24.95" customHeight="1" x14ac:dyDescent="0.3">
      <c r="C686" s="76"/>
      <c r="D686" s="113"/>
      <c r="E686" s="113"/>
      <c r="F686" s="113"/>
    </row>
    <row r="687" spans="3:6" ht="24.95" customHeight="1" x14ac:dyDescent="0.3">
      <c r="C687" s="76"/>
      <c r="D687" s="113"/>
      <c r="E687" s="113"/>
      <c r="F687" s="113"/>
    </row>
    <row r="688" spans="3:6" ht="24.95" customHeight="1" x14ac:dyDescent="0.3">
      <c r="C688" s="76"/>
      <c r="D688" s="113"/>
      <c r="E688" s="113"/>
      <c r="F688" s="113"/>
    </row>
    <row r="689" spans="3:6" ht="24.95" customHeight="1" x14ac:dyDescent="0.3">
      <c r="C689" s="76"/>
      <c r="D689" s="113"/>
      <c r="E689" s="113"/>
      <c r="F689" s="113"/>
    </row>
    <row r="690" spans="3:6" ht="24.95" customHeight="1" x14ac:dyDescent="0.3">
      <c r="C690" s="76"/>
      <c r="D690" s="113"/>
      <c r="E690" s="113"/>
      <c r="F690" s="113"/>
    </row>
    <row r="691" spans="3:6" ht="24.95" customHeight="1" x14ac:dyDescent="0.3">
      <c r="C691" s="76"/>
      <c r="D691" s="113"/>
      <c r="E691" s="113"/>
      <c r="F691" s="113"/>
    </row>
    <row r="692" spans="3:6" ht="24.95" customHeight="1" x14ac:dyDescent="0.3">
      <c r="C692" s="76"/>
      <c r="D692" s="113"/>
      <c r="E692" s="113"/>
      <c r="F692" s="113"/>
    </row>
    <row r="693" spans="3:6" ht="24.95" customHeight="1" x14ac:dyDescent="0.3">
      <c r="C693" s="76"/>
      <c r="D693" s="113"/>
      <c r="E693" s="113"/>
      <c r="F693" s="113"/>
    </row>
    <row r="694" spans="3:6" ht="24.95" customHeight="1" x14ac:dyDescent="0.3">
      <c r="C694" s="76"/>
      <c r="D694" s="113"/>
      <c r="E694" s="113"/>
      <c r="F694" s="113"/>
    </row>
    <row r="695" spans="3:6" ht="24.95" customHeight="1" x14ac:dyDescent="0.3">
      <c r="C695" s="76"/>
      <c r="D695" s="113"/>
      <c r="E695" s="113"/>
      <c r="F695" s="113"/>
    </row>
    <row r="696" spans="3:6" ht="24.95" customHeight="1" x14ac:dyDescent="0.3">
      <c r="C696" s="76"/>
      <c r="D696" s="113"/>
      <c r="E696" s="113"/>
      <c r="F696" s="113"/>
    </row>
    <row r="697" spans="3:6" ht="24.95" customHeight="1" x14ac:dyDescent="0.3">
      <c r="C697" s="76"/>
      <c r="D697" s="113"/>
      <c r="E697" s="113"/>
      <c r="F697" s="113"/>
    </row>
    <row r="698" spans="3:6" ht="24.95" customHeight="1" x14ac:dyDescent="0.3">
      <c r="C698" s="76"/>
      <c r="D698" s="113"/>
      <c r="E698" s="113"/>
      <c r="F698" s="113"/>
    </row>
    <row r="699" spans="3:6" ht="24.95" customHeight="1" x14ac:dyDescent="0.3">
      <c r="C699" s="76"/>
      <c r="D699" s="113"/>
      <c r="E699" s="113"/>
      <c r="F699" s="113"/>
    </row>
    <row r="700" spans="3:6" ht="24.95" customHeight="1" x14ac:dyDescent="0.3">
      <c r="C700" s="76"/>
      <c r="D700" s="113"/>
      <c r="E700" s="113"/>
      <c r="F700" s="113"/>
    </row>
    <row r="701" spans="3:6" ht="24.95" customHeight="1" x14ac:dyDescent="0.3">
      <c r="C701" s="76"/>
      <c r="D701" s="113"/>
      <c r="E701" s="113"/>
      <c r="F701" s="113"/>
    </row>
    <row r="702" spans="3:6" ht="24.95" customHeight="1" x14ac:dyDescent="0.3">
      <c r="C702" s="76"/>
      <c r="D702" s="113"/>
      <c r="E702" s="113"/>
      <c r="F702" s="113"/>
    </row>
    <row r="703" spans="3:6" ht="24.95" customHeight="1" x14ac:dyDescent="0.3">
      <c r="C703" s="76"/>
      <c r="D703" s="113"/>
      <c r="E703" s="113"/>
      <c r="F703" s="113"/>
    </row>
    <row r="704" spans="3:6" ht="24.95" customHeight="1" x14ac:dyDescent="0.3">
      <c r="C704" s="76"/>
      <c r="D704" s="113"/>
      <c r="E704" s="113"/>
      <c r="F704" s="113"/>
    </row>
    <row r="705" spans="3:6" ht="24.95" customHeight="1" x14ac:dyDescent="0.3">
      <c r="C705" s="76"/>
      <c r="D705" s="113"/>
      <c r="E705" s="113"/>
      <c r="F705" s="113"/>
    </row>
    <row r="706" spans="3:6" ht="24.95" customHeight="1" x14ac:dyDescent="0.3">
      <c r="C706" s="76"/>
      <c r="D706" s="113"/>
      <c r="E706" s="113"/>
      <c r="F706" s="113"/>
    </row>
    <row r="707" spans="3:6" ht="24.95" customHeight="1" x14ac:dyDescent="0.3">
      <c r="C707" s="76"/>
      <c r="D707" s="113"/>
      <c r="E707" s="113"/>
      <c r="F707" s="113"/>
    </row>
    <row r="708" spans="3:6" ht="24.95" customHeight="1" x14ac:dyDescent="0.3">
      <c r="C708" s="76"/>
      <c r="D708" s="113"/>
      <c r="E708" s="113"/>
      <c r="F708" s="113"/>
    </row>
    <row r="709" spans="3:6" ht="24.95" customHeight="1" x14ac:dyDescent="0.3">
      <c r="C709" s="76"/>
      <c r="D709" s="113"/>
      <c r="E709" s="113"/>
      <c r="F709" s="113"/>
    </row>
    <row r="710" spans="3:6" ht="24.95" customHeight="1" x14ac:dyDescent="0.3">
      <c r="C710" s="76"/>
      <c r="D710" s="113"/>
      <c r="E710" s="113"/>
      <c r="F710" s="113"/>
    </row>
    <row r="711" spans="3:6" ht="24.95" customHeight="1" x14ac:dyDescent="0.3">
      <c r="C711" s="76"/>
      <c r="D711" s="113"/>
      <c r="E711" s="113"/>
      <c r="F711" s="113"/>
    </row>
    <row r="712" spans="3:6" ht="24.95" customHeight="1" x14ac:dyDescent="0.3">
      <c r="C712" s="76"/>
      <c r="D712" s="113"/>
      <c r="E712" s="113"/>
      <c r="F712" s="113"/>
    </row>
    <row r="713" spans="3:6" ht="24.95" customHeight="1" x14ac:dyDescent="0.3">
      <c r="C713" s="76"/>
      <c r="D713" s="113"/>
      <c r="E713" s="113"/>
      <c r="F713" s="113"/>
    </row>
    <row r="714" spans="3:6" ht="24.95" customHeight="1" x14ac:dyDescent="0.3">
      <c r="C714" s="76"/>
      <c r="D714" s="113"/>
      <c r="E714" s="113"/>
      <c r="F714" s="113"/>
    </row>
    <row r="715" spans="3:6" ht="24.95" customHeight="1" x14ac:dyDescent="0.3">
      <c r="C715" s="76"/>
      <c r="D715" s="113"/>
      <c r="E715" s="113"/>
      <c r="F715" s="113"/>
    </row>
    <row r="716" spans="3:6" ht="24.95" customHeight="1" x14ac:dyDescent="0.3">
      <c r="C716" s="76"/>
      <c r="D716" s="113"/>
      <c r="E716" s="113"/>
      <c r="F716" s="113"/>
    </row>
    <row r="717" spans="3:6" ht="24.95" customHeight="1" x14ac:dyDescent="0.3">
      <c r="C717" s="76"/>
      <c r="D717" s="113"/>
      <c r="E717" s="113"/>
      <c r="F717" s="113"/>
    </row>
    <row r="718" spans="3:6" ht="24.95" customHeight="1" x14ac:dyDescent="0.3">
      <c r="C718" s="76"/>
      <c r="D718" s="113"/>
      <c r="E718" s="113"/>
      <c r="F718" s="113"/>
    </row>
    <row r="719" spans="3:6" ht="24.95" customHeight="1" x14ac:dyDescent="0.3">
      <c r="C719" s="76"/>
      <c r="D719" s="113"/>
      <c r="E719" s="113"/>
      <c r="F719" s="113"/>
    </row>
    <row r="720" spans="3:6" ht="24.95" customHeight="1" x14ac:dyDescent="0.3">
      <c r="C720" s="76"/>
      <c r="D720" s="113"/>
      <c r="E720" s="113"/>
      <c r="F720" s="113"/>
    </row>
    <row r="721" spans="3:6" ht="24.95" customHeight="1" x14ac:dyDescent="0.3">
      <c r="C721" s="76"/>
      <c r="D721" s="113"/>
      <c r="E721" s="113"/>
      <c r="F721" s="113"/>
    </row>
    <row r="722" spans="3:6" ht="24.95" customHeight="1" x14ac:dyDescent="0.3">
      <c r="C722" s="76"/>
      <c r="D722" s="113"/>
      <c r="E722" s="113"/>
      <c r="F722" s="113"/>
    </row>
    <row r="723" spans="3:6" ht="24.95" customHeight="1" x14ac:dyDescent="0.3">
      <c r="C723" s="76"/>
      <c r="D723" s="113"/>
      <c r="E723" s="113"/>
      <c r="F723" s="113"/>
    </row>
    <row r="724" spans="3:6" ht="24.95" customHeight="1" x14ac:dyDescent="0.3">
      <c r="C724" s="76"/>
      <c r="D724" s="113"/>
      <c r="E724" s="113"/>
      <c r="F724" s="113"/>
    </row>
    <row r="725" spans="3:6" ht="24.95" customHeight="1" x14ac:dyDescent="0.3">
      <c r="C725" s="76"/>
      <c r="D725" s="113"/>
      <c r="E725" s="113"/>
      <c r="F725" s="113"/>
    </row>
    <row r="726" spans="3:6" ht="24.95" customHeight="1" x14ac:dyDescent="0.3">
      <c r="C726" s="76"/>
      <c r="D726" s="113"/>
      <c r="E726" s="113"/>
      <c r="F726" s="113"/>
    </row>
    <row r="727" spans="3:6" ht="24.95" customHeight="1" x14ac:dyDescent="0.3">
      <c r="C727" s="76"/>
      <c r="D727" s="113"/>
      <c r="E727" s="113"/>
      <c r="F727" s="113"/>
    </row>
    <row r="728" spans="3:6" ht="24.95" customHeight="1" x14ac:dyDescent="0.3">
      <c r="C728" s="76"/>
      <c r="D728" s="113"/>
      <c r="E728" s="113"/>
      <c r="F728" s="113"/>
    </row>
    <row r="729" spans="3:6" ht="24.95" customHeight="1" x14ac:dyDescent="0.3">
      <c r="C729" s="76"/>
      <c r="D729" s="113"/>
      <c r="E729" s="113"/>
      <c r="F729" s="113"/>
    </row>
    <row r="730" spans="3:6" ht="24.95" customHeight="1" x14ac:dyDescent="0.3">
      <c r="C730" s="76"/>
      <c r="D730" s="113"/>
      <c r="E730" s="113"/>
      <c r="F730" s="113"/>
    </row>
    <row r="731" spans="3:6" ht="24.95" customHeight="1" x14ac:dyDescent="0.3">
      <c r="C731" s="76"/>
      <c r="D731" s="113"/>
      <c r="E731" s="113"/>
      <c r="F731" s="113"/>
    </row>
    <row r="732" spans="3:6" ht="24.95" customHeight="1" x14ac:dyDescent="0.3">
      <c r="C732" s="76"/>
      <c r="D732" s="113"/>
      <c r="E732" s="113"/>
      <c r="F732" s="113"/>
    </row>
    <row r="733" spans="3:6" ht="24.95" customHeight="1" x14ac:dyDescent="0.3">
      <c r="C733" s="76"/>
      <c r="D733" s="113"/>
      <c r="E733" s="113"/>
      <c r="F733" s="113"/>
    </row>
    <row r="734" spans="3:6" ht="24.95" customHeight="1" x14ac:dyDescent="0.3">
      <c r="C734" s="76"/>
      <c r="D734" s="113"/>
      <c r="E734" s="113"/>
      <c r="F734" s="113"/>
    </row>
    <row r="735" spans="3:6" ht="24.95" customHeight="1" x14ac:dyDescent="0.3">
      <c r="C735" s="76"/>
      <c r="D735" s="113"/>
      <c r="E735" s="113"/>
      <c r="F735" s="113"/>
    </row>
    <row r="736" spans="3:6" ht="24.95" customHeight="1" x14ac:dyDescent="0.3">
      <c r="C736" s="76"/>
      <c r="D736" s="113"/>
      <c r="E736" s="113"/>
      <c r="F736" s="113"/>
    </row>
    <row r="737" spans="3:6" ht="24.95" customHeight="1" x14ac:dyDescent="0.3">
      <c r="C737" s="76"/>
      <c r="D737" s="113"/>
      <c r="E737" s="113"/>
      <c r="F737" s="113"/>
    </row>
    <row r="738" spans="3:6" ht="24.95" customHeight="1" x14ac:dyDescent="0.3">
      <c r="C738" s="76"/>
      <c r="D738" s="113"/>
      <c r="E738" s="113"/>
      <c r="F738" s="113"/>
    </row>
    <row r="739" spans="3:6" ht="24.95" customHeight="1" x14ac:dyDescent="0.3">
      <c r="C739" s="76"/>
      <c r="D739" s="113"/>
      <c r="E739" s="113"/>
      <c r="F739" s="113"/>
    </row>
    <row r="740" spans="3:6" ht="24.95" customHeight="1" x14ac:dyDescent="0.3">
      <c r="C740" s="76"/>
      <c r="D740" s="113"/>
      <c r="E740" s="113"/>
      <c r="F740" s="113"/>
    </row>
    <row r="741" spans="3:6" ht="24.95" customHeight="1" x14ac:dyDescent="0.3">
      <c r="C741" s="76"/>
      <c r="D741" s="113"/>
      <c r="E741" s="113"/>
      <c r="F741" s="113"/>
    </row>
    <row r="742" spans="3:6" ht="24.95" customHeight="1" x14ac:dyDescent="0.3">
      <c r="C742" s="76"/>
      <c r="D742" s="113"/>
      <c r="E742" s="113"/>
      <c r="F742" s="113"/>
    </row>
    <row r="743" spans="3:6" ht="24.95" customHeight="1" x14ac:dyDescent="0.3">
      <c r="C743" s="76"/>
      <c r="D743" s="113"/>
      <c r="E743" s="113"/>
      <c r="F743" s="113"/>
    </row>
    <row r="744" spans="3:6" ht="24.95" customHeight="1" x14ac:dyDescent="0.3">
      <c r="C744" s="76"/>
      <c r="D744" s="113"/>
      <c r="E744" s="113"/>
      <c r="F744" s="113"/>
    </row>
    <row r="745" spans="3:6" ht="24.95" customHeight="1" x14ac:dyDescent="0.3">
      <c r="C745" s="76"/>
      <c r="D745" s="113"/>
      <c r="E745" s="113"/>
      <c r="F745" s="113"/>
    </row>
    <row r="746" spans="3:6" ht="24.95" customHeight="1" x14ac:dyDescent="0.3">
      <c r="C746" s="76"/>
      <c r="D746" s="113"/>
      <c r="E746" s="113"/>
      <c r="F746" s="113"/>
    </row>
    <row r="747" spans="3:6" ht="24.95" customHeight="1" x14ac:dyDescent="0.3">
      <c r="C747" s="76"/>
      <c r="D747" s="113"/>
      <c r="E747" s="113"/>
      <c r="F747" s="113"/>
    </row>
    <row r="748" spans="3:6" ht="24.95" customHeight="1" x14ac:dyDescent="0.3">
      <c r="C748" s="76"/>
      <c r="D748" s="113"/>
      <c r="E748" s="113"/>
      <c r="F748" s="113"/>
    </row>
    <row r="749" spans="3:6" ht="24.95" customHeight="1" x14ac:dyDescent="0.3">
      <c r="C749" s="76"/>
      <c r="D749" s="113"/>
      <c r="E749" s="113"/>
      <c r="F749" s="113"/>
    </row>
    <row r="750" spans="3:6" ht="24.95" customHeight="1" x14ac:dyDescent="0.3">
      <c r="C750" s="76"/>
      <c r="D750" s="113"/>
      <c r="E750" s="113"/>
      <c r="F750" s="113"/>
    </row>
    <row r="751" spans="3:6" ht="24.95" customHeight="1" x14ac:dyDescent="0.3">
      <c r="C751" s="76"/>
      <c r="D751" s="113"/>
      <c r="E751" s="113"/>
      <c r="F751" s="113"/>
    </row>
    <row r="752" spans="3:6" ht="24.95" customHeight="1" x14ac:dyDescent="0.3">
      <c r="C752" s="76"/>
      <c r="D752" s="113"/>
      <c r="E752" s="113"/>
      <c r="F752" s="113"/>
    </row>
    <row r="753" spans="3:6" ht="24.95" customHeight="1" x14ac:dyDescent="0.3">
      <c r="C753" s="76"/>
      <c r="D753" s="113"/>
      <c r="E753" s="113"/>
      <c r="F753" s="113"/>
    </row>
    <row r="754" spans="3:6" ht="24.95" customHeight="1" x14ac:dyDescent="0.3">
      <c r="C754" s="76"/>
      <c r="D754" s="113"/>
      <c r="E754" s="113"/>
      <c r="F754" s="113"/>
    </row>
    <row r="755" spans="3:6" ht="24.95" customHeight="1" x14ac:dyDescent="0.3">
      <c r="C755" s="76"/>
      <c r="D755" s="113"/>
      <c r="E755" s="113"/>
      <c r="F755" s="113"/>
    </row>
    <row r="756" spans="3:6" ht="24.95" customHeight="1" x14ac:dyDescent="0.3">
      <c r="C756" s="76"/>
      <c r="D756" s="113"/>
      <c r="E756" s="113"/>
      <c r="F756" s="113"/>
    </row>
    <row r="757" spans="3:6" ht="24.95" customHeight="1" x14ac:dyDescent="0.3">
      <c r="C757" s="76"/>
      <c r="D757" s="113"/>
      <c r="E757" s="113"/>
      <c r="F757" s="113"/>
    </row>
    <row r="758" spans="3:6" ht="24.95" customHeight="1" x14ac:dyDescent="0.3">
      <c r="C758" s="76"/>
      <c r="D758" s="113"/>
      <c r="E758" s="113"/>
      <c r="F758" s="113"/>
    </row>
    <row r="759" spans="3:6" ht="24.95" customHeight="1" x14ac:dyDescent="0.3">
      <c r="C759" s="76"/>
      <c r="D759" s="113"/>
      <c r="E759" s="113"/>
      <c r="F759" s="113"/>
    </row>
    <row r="760" spans="3:6" ht="24.95" customHeight="1" x14ac:dyDescent="0.3">
      <c r="C760" s="76"/>
      <c r="D760" s="113"/>
      <c r="E760" s="113"/>
      <c r="F760" s="113"/>
    </row>
    <row r="761" spans="3:6" ht="24.95" customHeight="1" x14ac:dyDescent="0.3">
      <c r="C761" s="76"/>
      <c r="D761" s="113"/>
      <c r="E761" s="113"/>
      <c r="F761" s="113"/>
    </row>
    <row r="762" spans="3:6" ht="24.95" customHeight="1" x14ac:dyDescent="0.3">
      <c r="C762" s="76"/>
      <c r="D762" s="113"/>
      <c r="E762" s="113"/>
      <c r="F762" s="113"/>
    </row>
    <row r="763" spans="3:6" ht="24.95" customHeight="1" x14ac:dyDescent="0.3">
      <c r="C763" s="76"/>
      <c r="D763" s="113"/>
      <c r="E763" s="113"/>
      <c r="F763" s="113"/>
    </row>
    <row r="764" spans="3:6" ht="24.95" customHeight="1" x14ac:dyDescent="0.3">
      <c r="C764" s="76"/>
      <c r="D764" s="113"/>
      <c r="E764" s="113"/>
      <c r="F764" s="113"/>
    </row>
    <row r="765" spans="3:6" ht="24.95" customHeight="1" x14ac:dyDescent="0.3">
      <c r="C765" s="76"/>
      <c r="D765" s="113"/>
      <c r="E765" s="113"/>
      <c r="F765" s="113"/>
    </row>
    <row r="766" spans="3:6" ht="24.95" customHeight="1" x14ac:dyDescent="0.3">
      <c r="C766" s="76"/>
      <c r="D766" s="113"/>
      <c r="E766" s="113"/>
      <c r="F766" s="113"/>
    </row>
    <row r="767" spans="3:6" ht="24.95" customHeight="1" x14ac:dyDescent="0.3">
      <c r="C767" s="76"/>
      <c r="D767" s="113"/>
      <c r="E767" s="113"/>
      <c r="F767" s="113"/>
    </row>
    <row r="768" spans="3:6" ht="24.95" customHeight="1" x14ac:dyDescent="0.3">
      <c r="C768" s="76"/>
      <c r="D768" s="113"/>
      <c r="E768" s="113"/>
      <c r="F768" s="113"/>
    </row>
    <row r="769" spans="3:6" ht="24.95" customHeight="1" x14ac:dyDescent="0.3">
      <c r="C769" s="76"/>
      <c r="D769" s="113"/>
      <c r="E769" s="113"/>
      <c r="F769" s="113"/>
    </row>
    <row r="770" spans="3:6" ht="24.95" customHeight="1" x14ac:dyDescent="0.3">
      <c r="C770" s="76"/>
      <c r="D770" s="113"/>
      <c r="E770" s="113"/>
      <c r="F770" s="113"/>
    </row>
    <row r="771" spans="3:6" ht="24.95" customHeight="1" x14ac:dyDescent="0.3">
      <c r="C771" s="76"/>
      <c r="D771" s="113"/>
      <c r="E771" s="113"/>
      <c r="F771" s="113"/>
    </row>
    <row r="772" spans="3:6" ht="24.95" customHeight="1" x14ac:dyDescent="0.3">
      <c r="C772" s="76"/>
      <c r="D772" s="113"/>
      <c r="E772" s="113"/>
      <c r="F772" s="113"/>
    </row>
    <row r="773" spans="3:6" ht="24.95" customHeight="1" x14ac:dyDescent="0.3">
      <c r="C773" s="76"/>
      <c r="D773" s="113"/>
      <c r="E773" s="113"/>
      <c r="F773" s="113"/>
    </row>
    <row r="774" spans="3:6" ht="24.95" customHeight="1" x14ac:dyDescent="0.3">
      <c r="C774" s="76"/>
      <c r="D774" s="113"/>
      <c r="E774" s="113"/>
      <c r="F774" s="113"/>
    </row>
    <row r="775" spans="3:6" ht="24.95" customHeight="1" x14ac:dyDescent="0.3">
      <c r="C775" s="76"/>
      <c r="D775" s="113"/>
      <c r="E775" s="113"/>
      <c r="F775" s="113"/>
    </row>
    <row r="776" spans="3:6" ht="24.95" customHeight="1" x14ac:dyDescent="0.3">
      <c r="C776" s="76"/>
      <c r="D776" s="113"/>
      <c r="E776" s="113"/>
      <c r="F776" s="113"/>
    </row>
    <row r="777" spans="3:6" ht="24.95" customHeight="1" x14ac:dyDescent="0.3">
      <c r="C777" s="76"/>
      <c r="D777" s="113"/>
      <c r="E777" s="113"/>
      <c r="F777" s="113"/>
    </row>
    <row r="778" spans="3:6" ht="24.95" customHeight="1" x14ac:dyDescent="0.3">
      <c r="C778" s="76"/>
      <c r="D778" s="113"/>
      <c r="E778" s="113"/>
      <c r="F778" s="113"/>
    </row>
    <row r="779" spans="3:6" ht="24.95" customHeight="1" x14ac:dyDescent="0.3">
      <c r="C779" s="76"/>
      <c r="D779" s="113"/>
      <c r="E779" s="113"/>
      <c r="F779" s="113"/>
    </row>
    <row r="780" spans="3:6" ht="24.95" customHeight="1" x14ac:dyDescent="0.3">
      <c r="C780" s="76"/>
      <c r="D780" s="113"/>
      <c r="E780" s="113"/>
      <c r="F780" s="113"/>
    </row>
    <row r="781" spans="3:6" ht="24.95" customHeight="1" x14ac:dyDescent="0.3">
      <c r="C781" s="76"/>
      <c r="D781" s="113"/>
      <c r="E781" s="113"/>
      <c r="F781" s="113"/>
    </row>
    <row r="782" spans="3:6" ht="24.95" customHeight="1" x14ac:dyDescent="0.3">
      <c r="C782" s="76"/>
      <c r="D782" s="113"/>
      <c r="E782" s="113"/>
      <c r="F782" s="113"/>
    </row>
    <row r="783" spans="3:6" ht="24.95" customHeight="1" x14ac:dyDescent="0.3">
      <c r="C783" s="76"/>
      <c r="D783" s="113"/>
      <c r="E783" s="113"/>
      <c r="F783" s="113"/>
    </row>
    <row r="784" spans="3:6" ht="24.95" customHeight="1" x14ac:dyDescent="0.3">
      <c r="C784" s="76"/>
      <c r="D784" s="113"/>
      <c r="E784" s="113"/>
      <c r="F784" s="113"/>
    </row>
    <row r="785" spans="3:6" ht="24.95" customHeight="1" x14ac:dyDescent="0.3">
      <c r="C785" s="76"/>
      <c r="D785" s="113"/>
      <c r="E785" s="113"/>
      <c r="F785" s="113"/>
    </row>
    <row r="786" spans="3:6" ht="24.95" customHeight="1" x14ac:dyDescent="0.3">
      <c r="C786" s="76"/>
      <c r="D786" s="113"/>
      <c r="E786" s="113"/>
      <c r="F786" s="113"/>
    </row>
    <row r="787" spans="3:6" ht="24.95" customHeight="1" x14ac:dyDescent="0.3">
      <c r="C787" s="76"/>
      <c r="D787" s="113"/>
      <c r="E787" s="113"/>
      <c r="F787" s="113"/>
    </row>
    <row r="788" spans="3:6" ht="24.95" customHeight="1" x14ac:dyDescent="0.3">
      <c r="C788" s="76"/>
      <c r="D788" s="113"/>
      <c r="E788" s="113"/>
      <c r="F788" s="113"/>
    </row>
    <row r="789" spans="3:6" ht="24.95" customHeight="1" x14ac:dyDescent="0.3">
      <c r="C789" s="76"/>
      <c r="D789" s="113"/>
      <c r="E789" s="113"/>
      <c r="F789" s="113"/>
    </row>
    <row r="790" spans="3:6" ht="24.95" customHeight="1" x14ac:dyDescent="0.3">
      <c r="C790" s="76"/>
      <c r="D790" s="113"/>
      <c r="E790" s="113"/>
      <c r="F790" s="113"/>
    </row>
    <row r="791" spans="3:6" ht="24.95" customHeight="1" x14ac:dyDescent="0.3">
      <c r="C791" s="76"/>
      <c r="D791" s="113"/>
      <c r="E791" s="113"/>
      <c r="F791" s="113"/>
    </row>
    <row r="792" spans="3:6" ht="24.95" customHeight="1" x14ac:dyDescent="0.3">
      <c r="C792" s="76"/>
      <c r="D792" s="113"/>
      <c r="E792" s="113"/>
      <c r="F792" s="113"/>
    </row>
    <row r="793" spans="3:6" ht="24.95" customHeight="1" x14ac:dyDescent="0.3">
      <c r="C793" s="76"/>
      <c r="D793" s="113"/>
      <c r="E793" s="113"/>
      <c r="F793" s="113"/>
    </row>
    <row r="794" spans="3:6" ht="24.95" customHeight="1" x14ac:dyDescent="0.3">
      <c r="C794" s="76"/>
      <c r="D794" s="113"/>
      <c r="E794" s="113"/>
      <c r="F794" s="113"/>
    </row>
    <row r="795" spans="3:6" ht="24.95" customHeight="1" x14ac:dyDescent="0.3">
      <c r="C795" s="76"/>
      <c r="D795" s="113"/>
      <c r="E795" s="113"/>
      <c r="F795" s="113"/>
    </row>
    <row r="796" spans="3:6" ht="24.95" customHeight="1" x14ac:dyDescent="0.3">
      <c r="C796" s="76"/>
      <c r="D796" s="113"/>
      <c r="E796" s="113"/>
      <c r="F796" s="113"/>
    </row>
    <row r="797" spans="3:6" ht="24.95" customHeight="1" x14ac:dyDescent="0.3">
      <c r="C797" s="76"/>
      <c r="D797" s="113"/>
      <c r="E797" s="113"/>
      <c r="F797" s="113"/>
    </row>
    <row r="798" spans="3:6" ht="24.95" customHeight="1" x14ac:dyDescent="0.3">
      <c r="C798" s="76"/>
      <c r="D798" s="113"/>
      <c r="E798" s="113"/>
      <c r="F798" s="113"/>
    </row>
    <row r="799" spans="3:6" ht="24.95" customHeight="1" x14ac:dyDescent="0.3">
      <c r="C799" s="76"/>
      <c r="D799" s="113"/>
      <c r="E799" s="113"/>
      <c r="F799" s="113"/>
    </row>
    <row r="800" spans="3:6" ht="24.95" customHeight="1" x14ac:dyDescent="0.3">
      <c r="C800" s="76"/>
      <c r="D800" s="113"/>
      <c r="E800" s="113"/>
      <c r="F800" s="113"/>
    </row>
    <row r="801" spans="3:6" ht="24.95" customHeight="1" x14ac:dyDescent="0.3">
      <c r="C801" s="76"/>
      <c r="D801" s="113"/>
      <c r="E801" s="113"/>
      <c r="F801" s="113"/>
    </row>
    <row r="802" spans="3:6" ht="24.95" customHeight="1" x14ac:dyDescent="0.3">
      <c r="C802" s="76"/>
      <c r="D802" s="113"/>
      <c r="E802" s="113"/>
      <c r="F802" s="113"/>
    </row>
    <row r="803" spans="3:6" ht="24.95" customHeight="1" x14ac:dyDescent="0.3">
      <c r="C803" s="76"/>
      <c r="D803" s="113"/>
      <c r="E803" s="113"/>
      <c r="F803" s="113"/>
    </row>
    <row r="804" spans="3:6" ht="24.95" customHeight="1" x14ac:dyDescent="0.3">
      <c r="C804" s="76"/>
      <c r="D804" s="113"/>
      <c r="E804" s="113"/>
      <c r="F804" s="113"/>
    </row>
    <row r="805" spans="3:6" ht="24.95" customHeight="1" x14ac:dyDescent="0.3">
      <c r="C805" s="76"/>
      <c r="D805" s="113"/>
      <c r="E805" s="113"/>
      <c r="F805" s="113"/>
    </row>
    <row r="806" spans="3:6" ht="24.95" customHeight="1" x14ac:dyDescent="0.3">
      <c r="C806" s="76"/>
      <c r="D806" s="113"/>
      <c r="E806" s="113"/>
      <c r="F806" s="113"/>
    </row>
    <row r="807" spans="3:6" ht="24.95" customHeight="1" x14ac:dyDescent="0.3">
      <c r="C807" s="76"/>
      <c r="D807" s="113"/>
      <c r="E807" s="113"/>
      <c r="F807" s="113"/>
    </row>
    <row r="808" spans="3:6" ht="24.95" customHeight="1" x14ac:dyDescent="0.3">
      <c r="C808" s="76"/>
      <c r="D808" s="113"/>
      <c r="E808" s="113"/>
      <c r="F808" s="113"/>
    </row>
    <row r="809" spans="3:6" ht="24.95" customHeight="1" x14ac:dyDescent="0.3">
      <c r="C809" s="76"/>
      <c r="D809" s="113"/>
      <c r="E809" s="113"/>
      <c r="F809" s="113"/>
    </row>
    <row r="810" spans="3:6" ht="24.95" customHeight="1" x14ac:dyDescent="0.3">
      <c r="C810" s="76"/>
      <c r="D810" s="113"/>
      <c r="E810" s="113"/>
      <c r="F810" s="113"/>
    </row>
    <row r="811" spans="3:6" ht="24.95" customHeight="1" x14ac:dyDescent="0.3">
      <c r="C811" s="76"/>
      <c r="D811" s="113"/>
      <c r="E811" s="113"/>
      <c r="F811" s="113"/>
    </row>
    <row r="812" spans="3:6" ht="24.95" customHeight="1" x14ac:dyDescent="0.3">
      <c r="C812" s="76"/>
      <c r="D812" s="113"/>
      <c r="E812" s="113"/>
      <c r="F812" s="113"/>
    </row>
    <row r="813" spans="3:6" ht="24.95" customHeight="1" x14ac:dyDescent="0.3">
      <c r="C813" s="76"/>
      <c r="D813" s="113"/>
      <c r="E813" s="113"/>
      <c r="F813" s="113"/>
    </row>
    <row r="814" spans="3:6" ht="24.95" customHeight="1" x14ac:dyDescent="0.3">
      <c r="C814" s="76"/>
      <c r="D814" s="113"/>
      <c r="E814" s="113"/>
      <c r="F814" s="113"/>
    </row>
    <row r="815" spans="3:6" ht="24.95" customHeight="1" x14ac:dyDescent="0.3">
      <c r="C815" s="76"/>
      <c r="D815" s="113"/>
      <c r="E815" s="113"/>
      <c r="F815" s="113"/>
    </row>
    <row r="816" spans="3:6" ht="24.95" customHeight="1" x14ac:dyDescent="0.3">
      <c r="C816" s="76"/>
      <c r="D816" s="113"/>
      <c r="E816" s="113"/>
      <c r="F816" s="113"/>
    </row>
    <row r="817" spans="3:6" ht="24.95" customHeight="1" x14ac:dyDescent="0.3">
      <c r="C817" s="76"/>
      <c r="D817" s="113"/>
      <c r="E817" s="113"/>
      <c r="F817" s="113"/>
    </row>
    <row r="818" spans="3:6" ht="24.95" customHeight="1" x14ac:dyDescent="0.3">
      <c r="C818" s="76"/>
      <c r="D818" s="113"/>
      <c r="E818" s="113"/>
      <c r="F818" s="113"/>
    </row>
    <row r="819" spans="3:6" ht="24.95" customHeight="1" x14ac:dyDescent="0.3">
      <c r="C819" s="76"/>
      <c r="D819" s="113"/>
      <c r="E819" s="113"/>
      <c r="F819" s="113"/>
    </row>
    <row r="820" spans="3:6" ht="24.95" customHeight="1" x14ac:dyDescent="0.3">
      <c r="C820" s="76"/>
      <c r="D820" s="113"/>
      <c r="E820" s="113"/>
      <c r="F820" s="113"/>
    </row>
    <row r="821" spans="3:6" ht="24.95" customHeight="1" x14ac:dyDescent="0.3">
      <c r="C821" s="76"/>
      <c r="D821" s="113"/>
      <c r="E821" s="113"/>
      <c r="F821" s="113"/>
    </row>
    <row r="822" spans="3:6" ht="24.95" customHeight="1" x14ac:dyDescent="0.3">
      <c r="C822" s="76"/>
      <c r="D822" s="113"/>
      <c r="E822" s="113"/>
      <c r="F822" s="113"/>
    </row>
    <row r="823" spans="3:6" ht="24.95" customHeight="1" x14ac:dyDescent="0.3">
      <c r="C823" s="76"/>
      <c r="D823" s="113"/>
      <c r="E823" s="113"/>
      <c r="F823" s="113"/>
    </row>
    <row r="824" spans="3:6" ht="24.95" customHeight="1" x14ac:dyDescent="0.3">
      <c r="C824" s="76"/>
      <c r="D824" s="113"/>
      <c r="E824" s="113"/>
      <c r="F824" s="113"/>
    </row>
    <row r="825" spans="3:6" ht="24.95" customHeight="1" x14ac:dyDescent="0.3">
      <c r="C825" s="76"/>
      <c r="D825" s="113"/>
      <c r="E825" s="113"/>
      <c r="F825" s="113"/>
    </row>
    <row r="826" spans="3:6" ht="24.95" customHeight="1" x14ac:dyDescent="0.3">
      <c r="C826" s="76"/>
      <c r="D826" s="113"/>
      <c r="E826" s="113"/>
      <c r="F826" s="113"/>
    </row>
    <row r="827" spans="3:6" ht="24.95" customHeight="1" x14ac:dyDescent="0.3">
      <c r="C827" s="76"/>
      <c r="D827" s="113"/>
      <c r="E827" s="113"/>
      <c r="F827" s="113"/>
    </row>
    <row r="828" spans="3:6" ht="24.95" customHeight="1" x14ac:dyDescent="0.3">
      <c r="C828" s="76"/>
      <c r="D828" s="113"/>
      <c r="E828" s="113"/>
      <c r="F828" s="113"/>
    </row>
    <row r="829" spans="3:6" ht="24.95" customHeight="1" x14ac:dyDescent="0.3">
      <c r="C829" s="76"/>
      <c r="D829" s="113"/>
      <c r="E829" s="113"/>
      <c r="F829" s="113"/>
    </row>
    <row r="830" spans="3:6" ht="24.95" customHeight="1" x14ac:dyDescent="0.3">
      <c r="C830" s="76"/>
      <c r="D830" s="113"/>
      <c r="E830" s="113"/>
      <c r="F830" s="113"/>
    </row>
    <row r="831" spans="3:6" ht="24.95" customHeight="1" x14ac:dyDescent="0.3">
      <c r="C831" s="76"/>
      <c r="D831" s="113"/>
      <c r="E831" s="113"/>
      <c r="F831" s="113"/>
    </row>
    <row r="832" spans="3:6" ht="24.95" customHeight="1" x14ac:dyDescent="0.3">
      <c r="C832" s="76"/>
      <c r="D832" s="113"/>
      <c r="E832" s="113"/>
      <c r="F832" s="113"/>
    </row>
    <row r="833" spans="3:6" ht="24.95" customHeight="1" x14ac:dyDescent="0.3">
      <c r="C833" s="76"/>
      <c r="D833" s="113"/>
      <c r="E833" s="113"/>
      <c r="F833" s="113"/>
    </row>
    <row r="834" spans="3:6" ht="24.95" customHeight="1" x14ac:dyDescent="0.3">
      <c r="C834" s="76"/>
      <c r="D834" s="113"/>
      <c r="E834" s="113"/>
      <c r="F834" s="113"/>
    </row>
    <row r="835" spans="3:6" ht="24.95" customHeight="1" x14ac:dyDescent="0.3">
      <c r="C835" s="76"/>
      <c r="D835" s="113"/>
      <c r="E835" s="113"/>
      <c r="F835" s="113"/>
    </row>
    <row r="836" spans="3:6" ht="24.95" customHeight="1" x14ac:dyDescent="0.3">
      <c r="C836" s="76"/>
      <c r="D836" s="113"/>
      <c r="E836" s="113"/>
      <c r="F836" s="113"/>
    </row>
    <row r="837" spans="3:6" ht="24.95" customHeight="1" x14ac:dyDescent="0.3">
      <c r="C837" s="76"/>
      <c r="D837" s="113"/>
      <c r="E837" s="113"/>
      <c r="F837" s="113"/>
    </row>
    <row r="838" spans="3:6" ht="24.95" customHeight="1" x14ac:dyDescent="0.3">
      <c r="C838" s="76"/>
      <c r="D838" s="113"/>
      <c r="E838" s="113"/>
      <c r="F838" s="113"/>
    </row>
    <row r="839" spans="3:6" ht="24.95" customHeight="1" x14ac:dyDescent="0.3">
      <c r="C839" s="76"/>
      <c r="D839" s="113"/>
      <c r="E839" s="113"/>
      <c r="F839" s="113"/>
    </row>
    <row r="840" spans="3:6" ht="24.95" customHeight="1" x14ac:dyDescent="0.3">
      <c r="C840" s="76"/>
      <c r="D840" s="113"/>
      <c r="E840" s="113"/>
      <c r="F840" s="113"/>
    </row>
    <row r="841" spans="3:6" ht="24.95" customHeight="1" x14ac:dyDescent="0.3">
      <c r="C841" s="76"/>
      <c r="D841" s="113"/>
      <c r="E841" s="113"/>
      <c r="F841" s="113"/>
    </row>
    <row r="842" spans="3:6" ht="24.95" customHeight="1" x14ac:dyDescent="0.3">
      <c r="C842" s="76"/>
      <c r="D842" s="113"/>
      <c r="E842" s="113"/>
      <c r="F842" s="113"/>
    </row>
    <row r="843" spans="3:6" ht="24.95" customHeight="1" x14ac:dyDescent="0.3">
      <c r="C843" s="76"/>
      <c r="D843" s="113"/>
      <c r="E843" s="113"/>
      <c r="F843" s="113"/>
    </row>
    <row r="844" spans="3:6" ht="24.95" customHeight="1" x14ac:dyDescent="0.3">
      <c r="C844" s="76"/>
      <c r="D844" s="113"/>
      <c r="E844" s="113"/>
      <c r="F844" s="113"/>
    </row>
    <row r="845" spans="3:6" ht="24.95" customHeight="1" x14ac:dyDescent="0.3">
      <c r="C845" s="76"/>
      <c r="D845" s="113"/>
      <c r="E845" s="113"/>
      <c r="F845" s="113"/>
    </row>
    <row r="846" spans="3:6" ht="24.95" customHeight="1" x14ac:dyDescent="0.3">
      <c r="C846" s="76"/>
      <c r="D846" s="113"/>
      <c r="E846" s="113"/>
      <c r="F846" s="113"/>
    </row>
    <row r="847" spans="3:6" ht="24.95" customHeight="1" x14ac:dyDescent="0.3">
      <c r="C847" s="76"/>
      <c r="D847" s="113"/>
      <c r="E847" s="113"/>
      <c r="F847" s="113"/>
    </row>
    <row r="848" spans="3:6" ht="24.95" customHeight="1" x14ac:dyDescent="0.3">
      <c r="C848" s="76"/>
      <c r="D848" s="113"/>
      <c r="E848" s="113"/>
      <c r="F848" s="113"/>
    </row>
    <row r="849" spans="3:6" ht="24.95" customHeight="1" x14ac:dyDescent="0.3">
      <c r="C849" s="76"/>
      <c r="D849" s="113"/>
      <c r="E849" s="113"/>
      <c r="F849" s="113"/>
    </row>
    <row r="850" spans="3:6" ht="24.95" customHeight="1" x14ac:dyDescent="0.3">
      <c r="C850" s="76"/>
      <c r="D850" s="113"/>
      <c r="E850" s="113"/>
      <c r="F850" s="113"/>
    </row>
    <row r="851" spans="3:6" ht="24.95" customHeight="1" x14ac:dyDescent="0.3">
      <c r="C851" s="76"/>
      <c r="D851" s="113"/>
      <c r="E851" s="113"/>
      <c r="F851" s="113"/>
    </row>
    <row r="852" spans="3:6" ht="24.95" customHeight="1" x14ac:dyDescent="0.3">
      <c r="C852" s="76"/>
      <c r="D852" s="113"/>
      <c r="E852" s="113"/>
      <c r="F852" s="113"/>
    </row>
    <row r="853" spans="3:6" ht="24.95" customHeight="1" x14ac:dyDescent="0.3">
      <c r="C853" s="76"/>
      <c r="D853" s="113"/>
      <c r="E853" s="113"/>
      <c r="F853" s="113"/>
    </row>
    <row r="854" spans="3:6" ht="24.95" customHeight="1" x14ac:dyDescent="0.3">
      <c r="C854" s="76"/>
      <c r="D854" s="113"/>
      <c r="E854" s="113"/>
      <c r="F854" s="113"/>
    </row>
    <row r="855" spans="3:6" ht="24.95" customHeight="1" x14ac:dyDescent="0.3">
      <c r="C855" s="76"/>
      <c r="D855" s="113"/>
      <c r="E855" s="113"/>
      <c r="F855" s="113"/>
    </row>
    <row r="856" spans="3:6" ht="24.95" customHeight="1" x14ac:dyDescent="0.3">
      <c r="C856" s="76"/>
      <c r="D856" s="113"/>
      <c r="E856" s="113"/>
      <c r="F856" s="113"/>
    </row>
    <row r="857" spans="3:6" ht="24.95" customHeight="1" x14ac:dyDescent="0.3">
      <c r="C857" s="76"/>
      <c r="D857" s="113"/>
      <c r="E857" s="113"/>
      <c r="F857" s="113"/>
    </row>
    <row r="858" spans="3:6" ht="24.95" customHeight="1" x14ac:dyDescent="0.3">
      <c r="C858" s="76"/>
      <c r="D858" s="113"/>
      <c r="E858" s="113"/>
      <c r="F858" s="113"/>
    </row>
    <row r="859" spans="3:6" ht="24.95" customHeight="1" x14ac:dyDescent="0.3">
      <c r="C859" s="76"/>
      <c r="D859" s="113"/>
      <c r="E859" s="113"/>
      <c r="F859" s="113"/>
    </row>
    <row r="860" spans="3:6" ht="24.95" customHeight="1" x14ac:dyDescent="0.3">
      <c r="C860" s="76"/>
      <c r="D860" s="113"/>
      <c r="E860" s="113"/>
      <c r="F860" s="113"/>
    </row>
    <row r="861" spans="3:6" ht="24.95" customHeight="1" x14ac:dyDescent="0.3">
      <c r="C861" s="76"/>
      <c r="D861" s="113"/>
      <c r="E861" s="113"/>
      <c r="F861" s="113"/>
    </row>
    <row r="862" spans="3:6" ht="24.95" customHeight="1" x14ac:dyDescent="0.3">
      <c r="C862" s="76"/>
      <c r="D862" s="113"/>
      <c r="E862" s="113"/>
      <c r="F862" s="113"/>
    </row>
    <row r="863" spans="3:6" ht="24.95" customHeight="1" x14ac:dyDescent="0.3">
      <c r="C863" s="76"/>
      <c r="D863" s="113"/>
      <c r="E863" s="113"/>
      <c r="F863" s="113"/>
    </row>
    <row r="864" spans="3:6" ht="24.95" customHeight="1" x14ac:dyDescent="0.3">
      <c r="C864" s="76"/>
      <c r="D864" s="113"/>
      <c r="E864" s="113"/>
      <c r="F864" s="113"/>
    </row>
    <row r="865" spans="3:6" ht="24.95" customHeight="1" x14ac:dyDescent="0.3">
      <c r="C865" s="76"/>
      <c r="D865" s="113"/>
      <c r="E865" s="113"/>
      <c r="F865" s="113"/>
    </row>
    <row r="866" spans="3:6" ht="24.95" customHeight="1" x14ac:dyDescent="0.3">
      <c r="C866" s="76"/>
      <c r="D866" s="113"/>
      <c r="E866" s="113"/>
      <c r="F866" s="113"/>
    </row>
    <row r="867" spans="3:6" ht="24.95" customHeight="1" x14ac:dyDescent="0.3">
      <c r="C867" s="76"/>
      <c r="D867" s="113"/>
      <c r="E867" s="113"/>
      <c r="F867" s="113"/>
    </row>
    <row r="868" spans="3:6" ht="24.95" customHeight="1" x14ac:dyDescent="0.3">
      <c r="C868" s="76"/>
      <c r="D868" s="113"/>
      <c r="E868" s="113"/>
      <c r="F868" s="113"/>
    </row>
    <row r="869" spans="3:6" ht="24.95" customHeight="1" x14ac:dyDescent="0.3">
      <c r="C869" s="76"/>
      <c r="D869" s="113"/>
      <c r="E869" s="113"/>
      <c r="F869" s="113"/>
    </row>
    <row r="870" spans="3:6" ht="24.95" customHeight="1" x14ac:dyDescent="0.3">
      <c r="C870" s="76"/>
      <c r="D870" s="113"/>
      <c r="E870" s="113"/>
      <c r="F870" s="113"/>
    </row>
    <row r="871" spans="3:6" ht="24.95" customHeight="1" x14ac:dyDescent="0.3">
      <c r="C871" s="76"/>
      <c r="D871" s="113"/>
      <c r="E871" s="113"/>
      <c r="F871" s="113"/>
    </row>
    <row r="872" spans="3:6" ht="24.95" customHeight="1" x14ac:dyDescent="0.3">
      <c r="C872" s="76"/>
      <c r="D872" s="113"/>
      <c r="E872" s="113"/>
      <c r="F872" s="113"/>
    </row>
    <row r="873" spans="3:6" ht="24.95" customHeight="1" x14ac:dyDescent="0.3">
      <c r="C873" s="76"/>
      <c r="D873" s="113"/>
      <c r="E873" s="113"/>
      <c r="F873" s="113"/>
    </row>
    <row r="874" spans="3:6" ht="24.95" customHeight="1" x14ac:dyDescent="0.3">
      <c r="C874" s="76"/>
      <c r="D874" s="113"/>
      <c r="E874" s="113"/>
      <c r="F874" s="113"/>
    </row>
    <row r="875" spans="3:6" ht="24.95" customHeight="1" x14ac:dyDescent="0.3">
      <c r="C875" s="76"/>
      <c r="D875" s="113"/>
      <c r="E875" s="113"/>
      <c r="F875" s="113"/>
    </row>
    <row r="876" spans="3:6" ht="24.95" customHeight="1" x14ac:dyDescent="0.3">
      <c r="C876" s="76"/>
      <c r="D876" s="113"/>
      <c r="E876" s="113"/>
      <c r="F876" s="113"/>
    </row>
    <row r="877" spans="3:6" ht="24.95" customHeight="1" x14ac:dyDescent="0.3">
      <c r="C877" s="76"/>
      <c r="D877" s="113"/>
      <c r="E877" s="113"/>
      <c r="F877" s="113"/>
    </row>
    <row r="878" spans="3:6" ht="24.95" customHeight="1" x14ac:dyDescent="0.3">
      <c r="C878" s="76"/>
      <c r="D878" s="113"/>
      <c r="E878" s="113"/>
      <c r="F878" s="113"/>
    </row>
    <row r="879" spans="3:6" ht="24.95" customHeight="1" x14ac:dyDescent="0.3">
      <c r="C879" s="76"/>
      <c r="D879" s="113"/>
      <c r="E879" s="113"/>
      <c r="F879" s="113"/>
    </row>
    <row r="880" spans="3:6" ht="24.95" customHeight="1" x14ac:dyDescent="0.3">
      <c r="C880" s="76"/>
      <c r="D880" s="113"/>
      <c r="E880" s="113"/>
      <c r="F880" s="113"/>
    </row>
    <row r="881" spans="3:6" ht="24.95" customHeight="1" x14ac:dyDescent="0.3">
      <c r="C881" s="76"/>
      <c r="D881" s="113"/>
      <c r="E881" s="113"/>
      <c r="F881" s="113"/>
    </row>
    <row r="882" spans="3:6" ht="24.95" customHeight="1" x14ac:dyDescent="0.3">
      <c r="C882" s="76"/>
      <c r="D882" s="113"/>
      <c r="E882" s="113"/>
      <c r="F882" s="113"/>
    </row>
    <row r="883" spans="3:6" ht="24.95" customHeight="1" x14ac:dyDescent="0.3">
      <c r="C883" s="76"/>
      <c r="D883" s="113"/>
      <c r="E883" s="113"/>
      <c r="F883" s="113"/>
    </row>
    <row r="884" spans="3:6" ht="24.95" customHeight="1" x14ac:dyDescent="0.3">
      <c r="C884" s="76"/>
      <c r="D884" s="113"/>
      <c r="E884" s="113"/>
      <c r="F884" s="113"/>
    </row>
    <row r="885" spans="3:6" ht="24.95" customHeight="1" x14ac:dyDescent="0.3">
      <c r="C885" s="76"/>
      <c r="D885" s="113"/>
      <c r="E885" s="113"/>
      <c r="F885" s="113"/>
    </row>
    <row r="886" spans="3:6" ht="24.95" customHeight="1" x14ac:dyDescent="0.3">
      <c r="C886" s="76"/>
      <c r="D886" s="113"/>
      <c r="E886" s="113"/>
      <c r="F886" s="113"/>
    </row>
    <row r="887" spans="3:6" ht="24.95" customHeight="1" x14ac:dyDescent="0.3">
      <c r="C887" s="76"/>
      <c r="D887" s="113"/>
      <c r="E887" s="113"/>
      <c r="F887" s="113"/>
    </row>
    <row r="888" spans="3:6" ht="24.95" customHeight="1" x14ac:dyDescent="0.3">
      <c r="C888" s="76"/>
      <c r="D888" s="113"/>
      <c r="E888" s="113"/>
      <c r="F888" s="113"/>
    </row>
    <row r="889" spans="3:6" ht="24.95" customHeight="1" x14ac:dyDescent="0.3">
      <c r="C889" s="76"/>
      <c r="D889" s="113"/>
      <c r="E889" s="113"/>
      <c r="F889" s="113"/>
    </row>
    <row r="890" spans="3:6" ht="24.95" customHeight="1" x14ac:dyDescent="0.3">
      <c r="C890" s="76"/>
      <c r="D890" s="113"/>
      <c r="E890" s="113"/>
      <c r="F890" s="113"/>
    </row>
    <row r="891" spans="3:6" ht="24.95" customHeight="1" x14ac:dyDescent="0.3">
      <c r="C891" s="76"/>
      <c r="D891" s="113"/>
      <c r="E891" s="113"/>
      <c r="F891" s="113"/>
    </row>
    <row r="892" spans="3:6" ht="24.95" customHeight="1" x14ac:dyDescent="0.3">
      <c r="C892" s="76"/>
      <c r="D892" s="113"/>
      <c r="E892" s="113"/>
      <c r="F892" s="113"/>
    </row>
    <row r="893" spans="3:6" ht="24.95" customHeight="1" x14ac:dyDescent="0.3">
      <c r="C893" s="76"/>
      <c r="D893" s="113"/>
      <c r="E893" s="113"/>
      <c r="F893" s="113"/>
    </row>
    <row r="894" spans="3:6" ht="24.95" customHeight="1" x14ac:dyDescent="0.3">
      <c r="C894" s="76"/>
      <c r="D894" s="113"/>
      <c r="E894" s="113"/>
      <c r="F894" s="113"/>
    </row>
    <row r="895" spans="3:6" ht="24.95" customHeight="1" x14ac:dyDescent="0.3">
      <c r="C895" s="76"/>
      <c r="D895" s="113"/>
      <c r="E895" s="113"/>
      <c r="F895" s="113"/>
    </row>
    <row r="896" spans="3:6" ht="24.95" customHeight="1" x14ac:dyDescent="0.3">
      <c r="C896" s="76"/>
      <c r="D896" s="113"/>
      <c r="E896" s="113"/>
      <c r="F896" s="113"/>
    </row>
    <row r="897" spans="3:6" ht="24.95" customHeight="1" x14ac:dyDescent="0.3">
      <c r="C897" s="76"/>
      <c r="D897" s="113"/>
      <c r="E897" s="113"/>
      <c r="F897" s="113"/>
    </row>
    <row r="898" spans="3:6" ht="24.95" customHeight="1" x14ac:dyDescent="0.3">
      <c r="C898" s="76"/>
      <c r="D898" s="113"/>
      <c r="E898" s="113"/>
      <c r="F898" s="113"/>
    </row>
    <row r="899" spans="3:6" ht="24.95" customHeight="1" x14ac:dyDescent="0.3">
      <c r="C899" s="76"/>
      <c r="D899" s="113"/>
      <c r="E899" s="113"/>
      <c r="F899" s="113"/>
    </row>
    <row r="900" spans="3:6" ht="24.95" customHeight="1" x14ac:dyDescent="0.3">
      <c r="C900" s="76"/>
      <c r="D900" s="113"/>
      <c r="E900" s="113"/>
      <c r="F900" s="113"/>
    </row>
    <row r="901" spans="3:6" ht="24.95" customHeight="1" x14ac:dyDescent="0.3">
      <c r="C901" s="76"/>
      <c r="D901" s="113"/>
      <c r="E901" s="113"/>
      <c r="F901" s="113"/>
    </row>
    <row r="902" spans="3:6" ht="24.95" customHeight="1" x14ac:dyDescent="0.3">
      <c r="C902" s="76"/>
      <c r="D902" s="113"/>
      <c r="E902" s="113"/>
      <c r="F902" s="113"/>
    </row>
    <row r="903" spans="3:6" ht="24.95" customHeight="1" x14ac:dyDescent="0.3">
      <c r="C903" s="76"/>
      <c r="D903" s="113"/>
      <c r="E903" s="113"/>
      <c r="F903" s="113"/>
    </row>
    <row r="904" spans="3:6" ht="24.95" customHeight="1" x14ac:dyDescent="0.3">
      <c r="C904" s="76"/>
      <c r="D904" s="113"/>
      <c r="E904" s="113"/>
      <c r="F904" s="113"/>
    </row>
    <row r="905" spans="3:6" ht="24.95" customHeight="1" x14ac:dyDescent="0.3">
      <c r="C905" s="76"/>
      <c r="D905" s="113"/>
      <c r="E905" s="113"/>
      <c r="F905" s="113"/>
    </row>
    <row r="906" spans="3:6" ht="24.95" customHeight="1" x14ac:dyDescent="0.3">
      <c r="C906" s="76"/>
      <c r="D906" s="113"/>
      <c r="E906" s="113"/>
      <c r="F906" s="113"/>
    </row>
    <row r="907" spans="3:6" ht="24.95" customHeight="1" x14ac:dyDescent="0.3">
      <c r="C907" s="76"/>
      <c r="D907" s="113"/>
      <c r="E907" s="113"/>
      <c r="F907" s="113"/>
    </row>
    <row r="908" spans="3:6" ht="24.95" customHeight="1" x14ac:dyDescent="0.3">
      <c r="C908" s="76"/>
      <c r="D908" s="113"/>
      <c r="E908" s="113"/>
      <c r="F908" s="113"/>
    </row>
    <row r="909" spans="3:6" ht="24.95" customHeight="1" x14ac:dyDescent="0.3">
      <c r="C909" s="76"/>
      <c r="D909" s="113"/>
      <c r="E909" s="113"/>
      <c r="F909" s="113"/>
    </row>
    <row r="910" spans="3:6" ht="24.95" customHeight="1" x14ac:dyDescent="0.3">
      <c r="C910" s="76"/>
      <c r="D910" s="113"/>
      <c r="E910" s="113"/>
      <c r="F910" s="113"/>
    </row>
    <row r="911" spans="3:6" ht="24.95" customHeight="1" x14ac:dyDescent="0.3">
      <c r="C911" s="76"/>
      <c r="D911" s="113"/>
      <c r="E911" s="113"/>
      <c r="F911" s="113"/>
    </row>
    <row r="912" spans="3:6" ht="24.95" customHeight="1" x14ac:dyDescent="0.3">
      <c r="C912" s="76"/>
      <c r="D912" s="113"/>
      <c r="E912" s="113"/>
      <c r="F912" s="113"/>
    </row>
    <row r="913" spans="3:6" ht="24.95" customHeight="1" x14ac:dyDescent="0.3">
      <c r="C913" s="76"/>
      <c r="D913" s="113"/>
      <c r="E913" s="113"/>
      <c r="F913" s="113"/>
    </row>
    <row r="914" spans="3:6" ht="24.95" customHeight="1" x14ac:dyDescent="0.3">
      <c r="C914" s="76"/>
      <c r="D914" s="113"/>
      <c r="E914" s="113"/>
      <c r="F914" s="113"/>
    </row>
    <row r="915" spans="3:6" ht="24.95" customHeight="1" x14ac:dyDescent="0.3">
      <c r="C915" s="76"/>
      <c r="D915" s="113"/>
      <c r="E915" s="113"/>
      <c r="F915" s="113"/>
    </row>
    <row r="916" spans="3:6" ht="24.95" customHeight="1" x14ac:dyDescent="0.3">
      <c r="C916" s="76"/>
      <c r="D916" s="113"/>
      <c r="E916" s="113"/>
      <c r="F916" s="113"/>
    </row>
    <row r="917" spans="3:6" ht="24.95" customHeight="1" x14ac:dyDescent="0.3">
      <c r="C917" s="76"/>
      <c r="D917" s="113"/>
      <c r="E917" s="113"/>
      <c r="F917" s="113"/>
    </row>
    <row r="918" spans="3:6" ht="24.95" customHeight="1" x14ac:dyDescent="0.3">
      <c r="C918" s="76"/>
      <c r="D918" s="113"/>
      <c r="E918" s="113"/>
      <c r="F918" s="113"/>
    </row>
    <row r="919" spans="3:6" ht="24.95" customHeight="1" x14ac:dyDescent="0.3">
      <c r="C919" s="76"/>
      <c r="D919" s="113"/>
      <c r="E919" s="113"/>
      <c r="F919" s="113"/>
    </row>
    <row r="920" spans="3:6" ht="24.95" customHeight="1" x14ac:dyDescent="0.3">
      <c r="C920" s="76"/>
      <c r="D920" s="113"/>
      <c r="E920" s="113"/>
      <c r="F920" s="113"/>
    </row>
    <row r="921" spans="3:6" ht="24.95" customHeight="1" x14ac:dyDescent="0.3">
      <c r="C921" s="76"/>
      <c r="D921" s="113"/>
      <c r="E921" s="113"/>
      <c r="F921" s="113"/>
    </row>
    <row r="922" spans="3:6" ht="24.95" customHeight="1" x14ac:dyDescent="0.3">
      <c r="C922" s="76"/>
      <c r="D922" s="113"/>
      <c r="E922" s="113"/>
      <c r="F922" s="113"/>
    </row>
    <row r="923" spans="3:6" ht="24.95" customHeight="1" x14ac:dyDescent="0.3">
      <c r="C923" s="76"/>
      <c r="D923" s="113"/>
      <c r="E923" s="113"/>
      <c r="F923" s="113"/>
    </row>
    <row r="924" spans="3:6" ht="24.95" customHeight="1" x14ac:dyDescent="0.3">
      <c r="C924" s="76"/>
      <c r="D924" s="113"/>
      <c r="E924" s="113"/>
      <c r="F924" s="113"/>
    </row>
    <row r="925" spans="3:6" ht="24.95" customHeight="1" x14ac:dyDescent="0.3">
      <c r="C925" s="76"/>
      <c r="D925" s="113"/>
      <c r="E925" s="113"/>
      <c r="F925" s="113"/>
    </row>
    <row r="926" spans="3:6" ht="24.95" customHeight="1" x14ac:dyDescent="0.3">
      <c r="C926" s="76"/>
      <c r="D926" s="113"/>
      <c r="E926" s="113"/>
      <c r="F926" s="113"/>
    </row>
    <row r="927" spans="3:6" ht="24.95" customHeight="1" x14ac:dyDescent="0.3">
      <c r="C927" s="76"/>
      <c r="D927" s="113"/>
      <c r="E927" s="113"/>
      <c r="F927" s="113"/>
    </row>
    <row r="928" spans="3:6" ht="24.95" customHeight="1" x14ac:dyDescent="0.3">
      <c r="C928" s="76"/>
      <c r="D928" s="113"/>
      <c r="E928" s="113"/>
      <c r="F928" s="113"/>
    </row>
    <row r="929" spans="3:6" ht="24.95" customHeight="1" x14ac:dyDescent="0.3">
      <c r="C929" s="76"/>
      <c r="D929" s="113"/>
      <c r="E929" s="113"/>
      <c r="F929" s="113"/>
    </row>
    <row r="930" spans="3:6" ht="24.95" customHeight="1" x14ac:dyDescent="0.3">
      <c r="C930" s="76"/>
      <c r="D930" s="113"/>
      <c r="E930" s="113"/>
      <c r="F930" s="113"/>
    </row>
    <row r="931" spans="3:6" ht="24.95" customHeight="1" x14ac:dyDescent="0.3">
      <c r="C931" s="76"/>
      <c r="D931" s="113"/>
      <c r="E931" s="113"/>
      <c r="F931" s="113"/>
    </row>
    <row r="932" spans="3:6" ht="24.95" customHeight="1" x14ac:dyDescent="0.3">
      <c r="C932" s="76"/>
      <c r="D932" s="113"/>
      <c r="E932" s="113"/>
      <c r="F932" s="113"/>
    </row>
    <row r="933" spans="3:6" ht="24.95" customHeight="1" x14ac:dyDescent="0.3">
      <c r="C933" s="76"/>
      <c r="D933" s="113"/>
      <c r="E933" s="113"/>
      <c r="F933" s="113"/>
    </row>
    <row r="934" spans="3:6" ht="24.95" customHeight="1" x14ac:dyDescent="0.3">
      <c r="C934" s="76"/>
      <c r="D934" s="113"/>
      <c r="E934" s="113"/>
      <c r="F934" s="113"/>
    </row>
    <row r="935" spans="3:6" ht="24.95" customHeight="1" x14ac:dyDescent="0.3">
      <c r="C935" s="76"/>
      <c r="D935" s="113"/>
      <c r="E935" s="113"/>
      <c r="F935" s="113"/>
    </row>
    <row r="936" spans="3:6" ht="24.95" customHeight="1" x14ac:dyDescent="0.3">
      <c r="C936" s="76"/>
      <c r="D936" s="113"/>
      <c r="E936" s="113"/>
      <c r="F936" s="113"/>
    </row>
    <row r="937" spans="3:6" ht="24.95" customHeight="1" x14ac:dyDescent="0.3">
      <c r="C937" s="76"/>
      <c r="D937" s="113"/>
      <c r="E937" s="113"/>
      <c r="F937" s="113"/>
    </row>
    <row r="938" spans="3:6" ht="24.95" customHeight="1" x14ac:dyDescent="0.3">
      <c r="C938" s="76"/>
      <c r="D938" s="113"/>
      <c r="E938" s="113"/>
      <c r="F938" s="113"/>
    </row>
    <row r="939" spans="3:6" ht="24.95" customHeight="1" x14ac:dyDescent="0.3">
      <c r="C939" s="76"/>
      <c r="D939" s="113"/>
      <c r="E939" s="113"/>
      <c r="F939" s="113"/>
    </row>
    <row r="940" spans="3:6" ht="24.95" customHeight="1" x14ac:dyDescent="0.3">
      <c r="C940" s="76"/>
      <c r="D940" s="113"/>
      <c r="E940" s="113"/>
      <c r="F940" s="113"/>
    </row>
    <row r="941" spans="3:6" ht="24.95" customHeight="1" x14ac:dyDescent="0.3">
      <c r="C941" s="76"/>
      <c r="D941" s="113"/>
      <c r="E941" s="113"/>
      <c r="F941" s="113"/>
    </row>
    <row r="942" spans="3:6" ht="24.95" customHeight="1" x14ac:dyDescent="0.3">
      <c r="C942" s="76"/>
      <c r="D942" s="113"/>
      <c r="E942" s="113"/>
      <c r="F942" s="113"/>
    </row>
    <row r="943" spans="3:6" ht="24.95" customHeight="1" x14ac:dyDescent="0.3">
      <c r="C943" s="76"/>
      <c r="D943" s="113"/>
      <c r="E943" s="113"/>
      <c r="F943" s="113"/>
    </row>
    <row r="944" spans="3:6" ht="24.95" customHeight="1" x14ac:dyDescent="0.3">
      <c r="C944" s="76"/>
      <c r="D944" s="113"/>
      <c r="E944" s="113"/>
      <c r="F944" s="113"/>
    </row>
    <row r="945" spans="3:6" ht="24.95" customHeight="1" x14ac:dyDescent="0.3">
      <c r="C945" s="76"/>
      <c r="D945" s="113"/>
      <c r="E945" s="113"/>
      <c r="F945" s="113"/>
    </row>
    <row r="946" spans="3:6" ht="24.95" customHeight="1" x14ac:dyDescent="0.3">
      <c r="C946" s="76"/>
      <c r="D946" s="113"/>
      <c r="E946" s="113"/>
      <c r="F946" s="113"/>
    </row>
    <row r="947" spans="3:6" ht="24.95" customHeight="1" x14ac:dyDescent="0.3">
      <c r="C947" s="76"/>
      <c r="D947" s="113"/>
      <c r="E947" s="113"/>
      <c r="F947" s="113"/>
    </row>
    <row r="948" spans="3:6" ht="24.95" customHeight="1" x14ac:dyDescent="0.3">
      <c r="C948" s="76"/>
      <c r="D948" s="113"/>
      <c r="E948" s="113"/>
      <c r="F948" s="113"/>
    </row>
    <row r="949" spans="3:6" ht="24.95" customHeight="1" x14ac:dyDescent="0.3">
      <c r="C949" s="76"/>
      <c r="D949" s="113"/>
      <c r="E949" s="113"/>
      <c r="F949" s="113"/>
    </row>
    <row r="950" spans="3:6" ht="24.95" customHeight="1" x14ac:dyDescent="0.3">
      <c r="C950" s="76"/>
      <c r="D950" s="113"/>
      <c r="E950" s="113"/>
      <c r="F950" s="113"/>
    </row>
    <row r="951" spans="3:6" ht="24.95" customHeight="1" x14ac:dyDescent="0.3">
      <c r="C951" s="76"/>
      <c r="D951" s="113"/>
      <c r="E951" s="113"/>
      <c r="F951" s="113"/>
    </row>
    <row r="952" spans="3:6" ht="24.95" customHeight="1" x14ac:dyDescent="0.3">
      <c r="C952" s="76"/>
      <c r="D952" s="113"/>
      <c r="E952" s="113"/>
      <c r="F952" s="113"/>
    </row>
    <row r="953" spans="3:6" ht="24.95" customHeight="1" x14ac:dyDescent="0.3">
      <c r="C953" s="76"/>
      <c r="D953" s="113"/>
      <c r="E953" s="113"/>
      <c r="F953" s="113"/>
    </row>
    <row r="954" spans="3:6" ht="24.95" customHeight="1" x14ac:dyDescent="0.3">
      <c r="C954" s="76"/>
      <c r="D954" s="113"/>
      <c r="E954" s="113"/>
      <c r="F954" s="113"/>
    </row>
    <row r="955" spans="3:6" ht="24.95" customHeight="1" x14ac:dyDescent="0.3">
      <c r="C955" s="76"/>
      <c r="D955" s="113"/>
      <c r="E955" s="113"/>
      <c r="F955" s="113"/>
    </row>
    <row r="956" spans="3:6" ht="24.95" customHeight="1" x14ac:dyDescent="0.3">
      <c r="C956" s="76"/>
      <c r="D956" s="113"/>
      <c r="E956" s="113"/>
      <c r="F956" s="113"/>
    </row>
    <row r="957" spans="3:6" ht="24.95" customHeight="1" x14ac:dyDescent="0.3">
      <c r="C957" s="76"/>
      <c r="D957" s="113"/>
      <c r="E957" s="113"/>
      <c r="F957" s="113"/>
    </row>
    <row r="958" spans="3:6" ht="24.95" customHeight="1" x14ac:dyDescent="0.3">
      <c r="C958" s="76"/>
      <c r="D958" s="113"/>
      <c r="E958" s="113"/>
      <c r="F958" s="113"/>
    </row>
    <row r="959" spans="3:6" ht="24.95" customHeight="1" x14ac:dyDescent="0.3">
      <c r="C959" s="76"/>
      <c r="D959" s="113"/>
      <c r="E959" s="113"/>
      <c r="F959" s="113"/>
    </row>
    <row r="960" spans="3:6" ht="24.95" customHeight="1" x14ac:dyDescent="0.3">
      <c r="C960" s="76"/>
      <c r="D960" s="113"/>
      <c r="E960" s="113"/>
      <c r="F960" s="113"/>
    </row>
    <row r="961" spans="3:6" ht="24.95" customHeight="1" x14ac:dyDescent="0.3">
      <c r="C961" s="76"/>
      <c r="D961" s="113"/>
      <c r="E961" s="113"/>
      <c r="F961" s="113"/>
    </row>
    <row r="962" spans="3:6" ht="24.95" customHeight="1" x14ac:dyDescent="0.3">
      <c r="C962" s="76"/>
      <c r="D962" s="113"/>
      <c r="E962" s="113"/>
      <c r="F962" s="113"/>
    </row>
    <row r="963" spans="3:6" ht="24.95" customHeight="1" x14ac:dyDescent="0.3">
      <c r="C963" s="76"/>
      <c r="D963" s="113"/>
      <c r="E963" s="113"/>
      <c r="F963" s="113"/>
    </row>
    <row r="964" spans="3:6" ht="24.95" customHeight="1" x14ac:dyDescent="0.3">
      <c r="C964" s="76"/>
      <c r="D964" s="113"/>
      <c r="E964" s="113"/>
      <c r="F964" s="113"/>
    </row>
    <row r="965" spans="3:6" ht="24.95" customHeight="1" x14ac:dyDescent="0.3">
      <c r="C965" s="76"/>
      <c r="D965" s="113"/>
      <c r="E965" s="113"/>
      <c r="F965" s="113"/>
    </row>
    <row r="966" spans="3:6" ht="24.95" customHeight="1" x14ac:dyDescent="0.3">
      <c r="C966" s="76"/>
      <c r="D966" s="113"/>
      <c r="E966" s="113"/>
      <c r="F966" s="113"/>
    </row>
    <row r="967" spans="3:6" ht="24.95" customHeight="1" x14ac:dyDescent="0.3">
      <c r="C967" s="76"/>
      <c r="D967" s="113"/>
      <c r="E967" s="113"/>
      <c r="F967" s="113"/>
    </row>
    <row r="968" spans="3:6" ht="24.95" customHeight="1" x14ac:dyDescent="0.3">
      <c r="C968" s="76"/>
      <c r="D968" s="113"/>
      <c r="E968" s="113"/>
      <c r="F968" s="113"/>
    </row>
    <row r="969" spans="3:6" ht="24.95" customHeight="1" x14ac:dyDescent="0.3">
      <c r="C969" s="76"/>
      <c r="D969" s="113"/>
      <c r="E969" s="113"/>
      <c r="F969" s="113"/>
    </row>
    <row r="970" spans="3:6" ht="24.95" customHeight="1" x14ac:dyDescent="0.3">
      <c r="C970" s="76"/>
      <c r="D970" s="113"/>
      <c r="E970" s="113"/>
      <c r="F970" s="113"/>
    </row>
    <row r="971" spans="3:6" ht="24.95" customHeight="1" x14ac:dyDescent="0.3">
      <c r="C971" s="76"/>
      <c r="D971" s="113"/>
      <c r="E971" s="113"/>
      <c r="F971" s="113"/>
    </row>
    <row r="972" spans="3:6" ht="24.95" customHeight="1" x14ac:dyDescent="0.3">
      <c r="C972" s="76"/>
      <c r="D972" s="113"/>
      <c r="E972" s="113"/>
      <c r="F972" s="113"/>
    </row>
    <row r="973" spans="3:6" ht="24.95" customHeight="1" x14ac:dyDescent="0.3">
      <c r="C973" s="76"/>
      <c r="D973" s="113"/>
      <c r="E973" s="113"/>
      <c r="F973" s="113"/>
    </row>
    <row r="974" spans="3:6" ht="24.95" customHeight="1" x14ac:dyDescent="0.3">
      <c r="C974" s="76"/>
      <c r="D974" s="113"/>
      <c r="E974" s="113"/>
      <c r="F974" s="113"/>
    </row>
    <row r="975" spans="3:6" ht="24.95" customHeight="1" x14ac:dyDescent="0.3">
      <c r="C975" s="76"/>
      <c r="D975" s="113"/>
      <c r="E975" s="113"/>
      <c r="F975" s="113"/>
    </row>
    <row r="976" spans="3:6" ht="24.95" customHeight="1" x14ac:dyDescent="0.3">
      <c r="C976" s="76"/>
      <c r="D976" s="113"/>
      <c r="E976" s="113"/>
      <c r="F976" s="113"/>
    </row>
    <row r="977" spans="3:6" ht="24.95" customHeight="1" x14ac:dyDescent="0.3">
      <c r="C977" s="76"/>
      <c r="D977" s="113"/>
      <c r="E977" s="113"/>
      <c r="F977" s="113"/>
    </row>
    <row r="978" spans="3:6" ht="24.95" customHeight="1" x14ac:dyDescent="0.3">
      <c r="C978" s="76"/>
      <c r="D978" s="113"/>
      <c r="E978" s="113"/>
      <c r="F978" s="113"/>
    </row>
    <row r="979" spans="3:6" ht="24.95" customHeight="1" x14ac:dyDescent="0.3">
      <c r="C979" s="76"/>
      <c r="D979" s="113"/>
      <c r="E979" s="113"/>
      <c r="F979" s="113"/>
    </row>
    <row r="980" spans="3:6" ht="24.95" customHeight="1" x14ac:dyDescent="0.3">
      <c r="C980" s="76"/>
      <c r="D980" s="113"/>
      <c r="E980" s="113"/>
      <c r="F980" s="113"/>
    </row>
    <row r="981" spans="3:6" ht="24.95" customHeight="1" x14ac:dyDescent="0.3">
      <c r="C981" s="76"/>
      <c r="D981" s="113"/>
      <c r="E981" s="113"/>
      <c r="F981" s="113"/>
    </row>
    <row r="982" spans="3:6" ht="24.95" customHeight="1" x14ac:dyDescent="0.3">
      <c r="C982" s="76"/>
      <c r="D982" s="113"/>
      <c r="E982" s="113"/>
      <c r="F982" s="113"/>
    </row>
    <row r="983" spans="3:6" ht="24.95" customHeight="1" x14ac:dyDescent="0.3">
      <c r="C983" s="76"/>
      <c r="D983" s="113"/>
      <c r="E983" s="113"/>
      <c r="F983" s="113"/>
    </row>
    <row r="984" spans="3:6" ht="24.95" customHeight="1" x14ac:dyDescent="0.3">
      <c r="C984" s="76"/>
      <c r="D984" s="113"/>
      <c r="E984" s="113"/>
      <c r="F984" s="113"/>
    </row>
    <row r="985" spans="3:6" ht="24.95" customHeight="1" x14ac:dyDescent="0.3">
      <c r="C985" s="76"/>
      <c r="D985" s="113"/>
      <c r="E985" s="113"/>
      <c r="F985" s="113"/>
    </row>
    <row r="986" spans="3:6" ht="24.95" customHeight="1" x14ac:dyDescent="0.3">
      <c r="C986" s="76"/>
      <c r="D986" s="113"/>
      <c r="E986" s="113"/>
      <c r="F986" s="113"/>
    </row>
    <row r="987" spans="3:6" ht="24.95" customHeight="1" x14ac:dyDescent="0.3">
      <c r="C987" s="76"/>
      <c r="D987" s="113"/>
      <c r="E987" s="113"/>
      <c r="F987" s="113"/>
    </row>
    <row r="988" spans="3:6" ht="24.95" customHeight="1" x14ac:dyDescent="0.3">
      <c r="C988" s="76"/>
      <c r="D988" s="113"/>
      <c r="E988" s="113"/>
      <c r="F988" s="113"/>
    </row>
    <row r="989" spans="3:6" ht="24.95" customHeight="1" x14ac:dyDescent="0.3">
      <c r="C989" s="76"/>
      <c r="D989" s="113"/>
      <c r="E989" s="113"/>
      <c r="F989" s="113"/>
    </row>
    <row r="990" spans="3:6" ht="24.95" customHeight="1" x14ac:dyDescent="0.3">
      <c r="C990" s="76"/>
      <c r="D990" s="113"/>
      <c r="E990" s="113"/>
      <c r="F990" s="113"/>
    </row>
    <row r="991" spans="3:6" ht="24.95" customHeight="1" x14ac:dyDescent="0.3">
      <c r="C991" s="76"/>
      <c r="D991" s="113"/>
      <c r="E991" s="113"/>
      <c r="F991" s="113"/>
    </row>
    <row r="992" spans="3:6" ht="24.95" customHeight="1" x14ac:dyDescent="0.3">
      <c r="C992" s="76"/>
      <c r="D992" s="113"/>
      <c r="E992" s="113"/>
      <c r="F992" s="113"/>
    </row>
    <row r="993" spans="3:6" ht="24.95" customHeight="1" x14ac:dyDescent="0.3">
      <c r="C993" s="76"/>
      <c r="D993" s="113"/>
      <c r="E993" s="113"/>
      <c r="F993" s="113"/>
    </row>
    <row r="994" spans="3:6" ht="24.95" customHeight="1" x14ac:dyDescent="0.3">
      <c r="C994" s="76"/>
      <c r="D994" s="113"/>
      <c r="E994" s="113"/>
      <c r="F994" s="113"/>
    </row>
    <row r="995" spans="3:6" ht="24.95" customHeight="1" x14ac:dyDescent="0.3">
      <c r="C995" s="76"/>
      <c r="D995" s="113"/>
      <c r="E995" s="113"/>
      <c r="F995" s="113"/>
    </row>
    <row r="996" spans="3:6" ht="24.95" customHeight="1" x14ac:dyDescent="0.3">
      <c r="C996" s="76"/>
      <c r="D996" s="113"/>
      <c r="E996" s="113"/>
      <c r="F996" s="113"/>
    </row>
    <row r="997" spans="3:6" ht="24.95" customHeight="1" x14ac:dyDescent="0.3">
      <c r="C997" s="76"/>
      <c r="D997" s="113"/>
      <c r="E997" s="113"/>
      <c r="F997" s="113"/>
    </row>
    <row r="998" spans="3:6" ht="24.95" customHeight="1" x14ac:dyDescent="0.3">
      <c r="C998" s="76"/>
      <c r="D998" s="113"/>
      <c r="E998" s="113"/>
      <c r="F998" s="113"/>
    </row>
    <row r="999" spans="3:6" ht="24.95" customHeight="1" x14ac:dyDescent="0.3">
      <c r="C999" s="76"/>
      <c r="D999" s="113"/>
      <c r="E999" s="113"/>
      <c r="F999" s="113"/>
    </row>
    <row r="1000" spans="3:6" ht="24.95" customHeight="1" x14ac:dyDescent="0.3">
      <c r="C1000" s="76"/>
      <c r="D1000" s="113"/>
      <c r="E1000" s="113"/>
      <c r="F1000" s="113"/>
    </row>
    <row r="1001" spans="3:6" ht="24.95" customHeight="1" x14ac:dyDescent="0.3">
      <c r="C1001" s="76"/>
      <c r="D1001" s="113"/>
      <c r="E1001" s="113"/>
      <c r="F1001" s="113"/>
    </row>
    <row r="1002" spans="3:6" ht="24.95" customHeight="1" x14ac:dyDescent="0.3">
      <c r="C1002" s="76"/>
      <c r="D1002" s="113"/>
      <c r="E1002" s="113"/>
      <c r="F1002" s="113"/>
    </row>
    <row r="1003" spans="3:6" ht="24.95" customHeight="1" x14ac:dyDescent="0.3">
      <c r="C1003" s="76"/>
      <c r="D1003" s="113"/>
      <c r="E1003" s="113"/>
      <c r="F1003" s="113"/>
    </row>
    <row r="1004" spans="3:6" ht="24.95" customHeight="1" x14ac:dyDescent="0.3">
      <c r="C1004" s="76"/>
      <c r="D1004" s="113"/>
      <c r="E1004" s="113"/>
      <c r="F1004" s="113"/>
    </row>
    <row r="1005" spans="3:6" ht="24.95" customHeight="1" x14ac:dyDescent="0.3">
      <c r="C1005" s="76"/>
      <c r="D1005" s="113"/>
      <c r="E1005" s="113"/>
      <c r="F1005" s="113"/>
    </row>
    <row r="1006" spans="3:6" ht="24.95" customHeight="1" x14ac:dyDescent="0.3">
      <c r="C1006" s="76"/>
      <c r="D1006" s="113"/>
      <c r="E1006" s="113"/>
      <c r="F1006" s="113"/>
    </row>
    <row r="1007" spans="3:6" ht="24.95" customHeight="1" x14ac:dyDescent="0.3">
      <c r="C1007" s="76"/>
      <c r="D1007" s="113"/>
      <c r="E1007" s="113"/>
      <c r="F1007" s="113"/>
    </row>
    <row r="1008" spans="3:6" ht="24.95" customHeight="1" x14ac:dyDescent="0.3">
      <c r="C1008" s="76"/>
      <c r="D1008" s="113"/>
      <c r="E1008" s="113"/>
      <c r="F1008" s="113"/>
    </row>
    <row r="1009" spans="3:6" ht="24.95" customHeight="1" x14ac:dyDescent="0.3">
      <c r="C1009" s="76"/>
      <c r="D1009" s="113"/>
      <c r="E1009" s="113"/>
      <c r="F1009" s="113"/>
    </row>
    <row r="1010" spans="3:6" ht="24.95" customHeight="1" x14ac:dyDescent="0.3">
      <c r="C1010" s="76"/>
      <c r="D1010" s="113"/>
      <c r="E1010" s="113"/>
      <c r="F1010" s="113"/>
    </row>
    <row r="1011" spans="3:6" ht="24.95" customHeight="1" x14ac:dyDescent="0.3">
      <c r="C1011" s="76"/>
      <c r="D1011" s="113"/>
      <c r="E1011" s="113"/>
      <c r="F1011" s="113"/>
    </row>
    <row r="1012" spans="3:6" ht="24.95" customHeight="1" x14ac:dyDescent="0.3">
      <c r="C1012" s="76"/>
      <c r="D1012" s="113"/>
      <c r="E1012" s="113"/>
      <c r="F1012" s="113"/>
    </row>
    <row r="1013" spans="3:6" ht="24.95" customHeight="1" x14ac:dyDescent="0.3">
      <c r="C1013" s="76"/>
      <c r="D1013" s="113"/>
      <c r="E1013" s="113"/>
      <c r="F1013" s="113"/>
    </row>
    <row r="1014" spans="3:6" ht="24.95" customHeight="1" x14ac:dyDescent="0.3">
      <c r="C1014" s="76"/>
      <c r="D1014" s="113"/>
      <c r="E1014" s="113"/>
      <c r="F1014" s="113"/>
    </row>
    <row r="1015" spans="3:6" ht="24.95" customHeight="1" x14ac:dyDescent="0.3">
      <c r="C1015" s="76"/>
      <c r="D1015" s="113"/>
      <c r="E1015" s="113"/>
      <c r="F1015" s="113"/>
    </row>
    <row r="1016" spans="3:6" ht="24.95" customHeight="1" x14ac:dyDescent="0.3">
      <c r="C1016" s="76"/>
      <c r="D1016" s="113"/>
      <c r="E1016" s="113"/>
      <c r="F1016" s="113"/>
    </row>
    <row r="1017" spans="3:6" ht="24.95" customHeight="1" x14ac:dyDescent="0.3">
      <c r="C1017" s="76"/>
      <c r="D1017" s="113"/>
      <c r="E1017" s="113"/>
      <c r="F1017" s="113"/>
    </row>
    <row r="1018" spans="3:6" ht="24.95" customHeight="1" x14ac:dyDescent="0.3">
      <c r="C1018" s="76"/>
      <c r="D1018" s="113"/>
      <c r="E1018" s="113"/>
      <c r="F1018" s="113"/>
    </row>
    <row r="1019" spans="3:6" ht="24.95" customHeight="1" x14ac:dyDescent="0.3">
      <c r="C1019" s="76"/>
      <c r="D1019" s="113"/>
      <c r="E1019" s="113"/>
      <c r="F1019" s="113"/>
    </row>
    <row r="1020" spans="3:6" ht="24.95" customHeight="1" x14ac:dyDescent="0.3">
      <c r="C1020" s="76"/>
      <c r="D1020" s="113"/>
      <c r="E1020" s="113"/>
      <c r="F1020" s="113"/>
    </row>
    <row r="1021" spans="3:6" ht="24.95" customHeight="1" x14ac:dyDescent="0.3">
      <c r="C1021" s="76"/>
      <c r="D1021" s="113"/>
      <c r="E1021" s="113"/>
      <c r="F1021" s="113"/>
    </row>
    <row r="1022" spans="3:6" ht="24.95" customHeight="1" x14ac:dyDescent="0.3">
      <c r="C1022" s="76"/>
      <c r="D1022" s="113"/>
      <c r="E1022" s="113"/>
      <c r="F1022" s="113"/>
    </row>
    <row r="1023" spans="3:6" ht="24.95" customHeight="1" x14ac:dyDescent="0.3">
      <c r="C1023" s="76"/>
      <c r="D1023" s="113"/>
      <c r="E1023" s="113"/>
      <c r="F1023" s="113"/>
    </row>
    <row r="1024" spans="3:6" ht="24.95" customHeight="1" x14ac:dyDescent="0.3">
      <c r="C1024" s="76"/>
      <c r="D1024" s="113"/>
      <c r="E1024" s="113"/>
      <c r="F1024" s="113"/>
    </row>
    <row r="1025" spans="3:6" ht="24.95" customHeight="1" x14ac:dyDescent="0.3">
      <c r="C1025" s="76"/>
      <c r="D1025" s="113"/>
      <c r="E1025" s="113"/>
      <c r="F1025" s="113"/>
    </row>
    <row r="1026" spans="3:6" ht="24.95" customHeight="1" x14ac:dyDescent="0.3">
      <c r="C1026" s="76"/>
      <c r="D1026" s="113"/>
      <c r="E1026" s="113"/>
      <c r="F1026" s="113"/>
    </row>
    <row r="1027" spans="3:6" ht="24.95" customHeight="1" x14ac:dyDescent="0.3">
      <c r="C1027" s="76"/>
      <c r="D1027" s="113"/>
      <c r="E1027" s="113"/>
      <c r="F1027" s="113"/>
    </row>
    <row r="1028" spans="3:6" ht="24.95" customHeight="1" x14ac:dyDescent="0.3">
      <c r="C1028" s="76"/>
      <c r="D1028" s="113"/>
      <c r="E1028" s="113"/>
      <c r="F1028" s="113"/>
    </row>
    <row r="1029" spans="3:6" ht="24.95" customHeight="1" x14ac:dyDescent="0.3">
      <c r="C1029" s="76"/>
      <c r="D1029" s="113"/>
      <c r="E1029" s="113"/>
      <c r="F1029" s="113"/>
    </row>
    <row r="1030" spans="3:6" ht="24.95" customHeight="1" x14ac:dyDescent="0.3">
      <c r="C1030" s="76"/>
      <c r="D1030" s="113"/>
      <c r="E1030" s="113"/>
      <c r="F1030" s="113"/>
    </row>
    <row r="1031" spans="3:6" ht="24.95" customHeight="1" x14ac:dyDescent="0.3">
      <c r="C1031" s="76"/>
      <c r="D1031" s="113"/>
      <c r="E1031" s="113"/>
      <c r="F1031" s="113"/>
    </row>
    <row r="1032" spans="3:6" ht="24.95" customHeight="1" x14ac:dyDescent="0.3">
      <c r="C1032" s="76"/>
      <c r="D1032" s="113"/>
      <c r="E1032" s="113"/>
      <c r="F1032" s="113"/>
    </row>
    <row r="1033" spans="3:6" ht="24.95" customHeight="1" x14ac:dyDescent="0.3">
      <c r="C1033" s="76"/>
      <c r="D1033" s="113"/>
      <c r="E1033" s="113"/>
      <c r="F1033" s="113"/>
    </row>
    <row r="1034" spans="3:6" ht="24.95" customHeight="1" x14ac:dyDescent="0.3">
      <c r="C1034" s="76"/>
      <c r="D1034" s="113"/>
      <c r="E1034" s="113"/>
      <c r="F1034" s="113"/>
    </row>
    <row r="1035" spans="3:6" ht="24.95" customHeight="1" x14ac:dyDescent="0.3">
      <c r="C1035" s="76"/>
      <c r="D1035" s="113"/>
      <c r="E1035" s="113"/>
      <c r="F1035" s="113"/>
    </row>
    <row r="1036" spans="3:6" ht="24.95" customHeight="1" x14ac:dyDescent="0.3">
      <c r="C1036" s="76"/>
      <c r="D1036" s="113"/>
      <c r="E1036" s="113"/>
      <c r="F1036" s="113"/>
    </row>
    <row r="1037" spans="3:6" ht="24.95" customHeight="1" x14ac:dyDescent="0.3">
      <c r="C1037" s="76"/>
      <c r="D1037" s="113"/>
      <c r="E1037" s="113"/>
      <c r="F1037" s="113"/>
    </row>
    <row r="1038" spans="3:6" ht="24.95" customHeight="1" x14ac:dyDescent="0.3">
      <c r="C1038" s="76"/>
      <c r="D1038" s="113"/>
      <c r="E1038" s="113"/>
      <c r="F1038" s="113"/>
    </row>
    <row r="1039" spans="3:6" ht="24.95" customHeight="1" x14ac:dyDescent="0.3">
      <c r="C1039" s="76"/>
      <c r="D1039" s="113"/>
      <c r="E1039" s="113"/>
      <c r="F1039" s="113"/>
    </row>
    <row r="1040" spans="3:6" ht="24.95" customHeight="1" x14ac:dyDescent="0.3">
      <c r="C1040" s="76"/>
      <c r="D1040" s="113"/>
      <c r="E1040" s="113"/>
      <c r="F1040" s="113"/>
    </row>
    <row r="1041" spans="3:6" ht="24.95" customHeight="1" x14ac:dyDescent="0.3">
      <c r="C1041" s="76"/>
      <c r="D1041" s="113"/>
      <c r="E1041" s="113"/>
      <c r="F1041" s="113"/>
    </row>
    <row r="1042" spans="3:6" ht="24.95" customHeight="1" x14ac:dyDescent="0.3">
      <c r="C1042" s="76"/>
      <c r="D1042" s="113"/>
      <c r="E1042" s="113"/>
      <c r="F1042" s="113"/>
    </row>
    <row r="1043" spans="3:6" ht="24.95" customHeight="1" x14ac:dyDescent="0.3">
      <c r="C1043" s="76"/>
      <c r="D1043" s="113"/>
      <c r="E1043" s="113"/>
      <c r="F1043" s="113"/>
    </row>
    <row r="1044" spans="3:6" ht="24.95" customHeight="1" x14ac:dyDescent="0.3">
      <c r="C1044" s="76"/>
      <c r="D1044" s="113"/>
      <c r="E1044" s="113"/>
      <c r="F1044" s="113"/>
    </row>
    <row r="1045" spans="3:6" ht="24.95" customHeight="1" x14ac:dyDescent="0.3">
      <c r="C1045" s="76"/>
      <c r="D1045" s="113"/>
      <c r="E1045" s="113"/>
      <c r="F1045" s="113"/>
    </row>
    <row r="1046" spans="3:6" ht="24.95" customHeight="1" x14ac:dyDescent="0.3">
      <c r="C1046" s="76"/>
      <c r="D1046" s="113"/>
      <c r="E1046" s="113"/>
      <c r="F1046" s="113"/>
    </row>
    <row r="1047" spans="3:6" ht="24.95" customHeight="1" x14ac:dyDescent="0.3">
      <c r="C1047" s="76"/>
      <c r="D1047" s="113"/>
      <c r="E1047" s="113"/>
      <c r="F1047" s="113"/>
    </row>
    <row r="1048" spans="3:6" ht="24.95" customHeight="1" x14ac:dyDescent="0.3">
      <c r="C1048" s="76"/>
      <c r="D1048" s="113"/>
      <c r="E1048" s="113"/>
      <c r="F1048" s="113"/>
    </row>
    <row r="1049" spans="3:6" ht="24.95" customHeight="1" x14ac:dyDescent="0.3">
      <c r="C1049" s="76"/>
      <c r="D1049" s="113"/>
      <c r="E1049" s="113"/>
      <c r="F1049" s="113"/>
    </row>
    <row r="1050" spans="3:6" ht="24.95" customHeight="1" x14ac:dyDescent="0.3">
      <c r="C1050" s="76"/>
      <c r="D1050" s="113"/>
      <c r="E1050" s="113"/>
      <c r="F1050" s="113"/>
    </row>
    <row r="1051" spans="3:6" ht="24.95" customHeight="1" x14ac:dyDescent="0.3">
      <c r="C1051" s="76"/>
      <c r="D1051" s="113"/>
      <c r="E1051" s="113"/>
      <c r="F1051" s="113"/>
    </row>
    <row r="1052" spans="3:6" ht="24.95" customHeight="1" x14ac:dyDescent="0.3">
      <c r="C1052" s="76"/>
      <c r="D1052" s="113"/>
      <c r="E1052" s="113"/>
      <c r="F1052" s="113"/>
    </row>
    <row r="1053" spans="3:6" ht="24.95" customHeight="1" x14ac:dyDescent="0.3">
      <c r="C1053" s="76"/>
      <c r="D1053" s="113"/>
      <c r="E1053" s="113"/>
      <c r="F1053" s="113"/>
    </row>
    <row r="1054" spans="3:6" ht="24.95" customHeight="1" x14ac:dyDescent="0.3">
      <c r="C1054" s="76"/>
      <c r="D1054" s="113"/>
      <c r="E1054" s="113"/>
      <c r="F1054" s="113"/>
    </row>
    <row r="1055" spans="3:6" ht="24.95" customHeight="1" x14ac:dyDescent="0.3">
      <c r="C1055" s="76"/>
      <c r="D1055" s="113"/>
      <c r="E1055" s="113"/>
      <c r="F1055" s="113"/>
    </row>
    <row r="1056" spans="3:6" ht="24.95" customHeight="1" x14ac:dyDescent="0.3">
      <c r="C1056" s="76"/>
      <c r="D1056" s="113"/>
      <c r="E1056" s="113"/>
      <c r="F1056" s="113"/>
    </row>
    <row r="1057" spans="3:6" ht="24.95" customHeight="1" x14ac:dyDescent="0.3">
      <c r="C1057" s="76"/>
      <c r="D1057" s="113"/>
      <c r="E1057" s="113"/>
      <c r="F1057" s="113"/>
    </row>
    <row r="1058" spans="3:6" ht="24.95" customHeight="1" x14ac:dyDescent="0.3">
      <c r="C1058" s="76"/>
      <c r="D1058" s="113"/>
      <c r="E1058" s="113"/>
      <c r="F1058" s="113"/>
    </row>
    <row r="1059" spans="3:6" ht="24.95" customHeight="1" x14ac:dyDescent="0.3">
      <c r="C1059" s="76"/>
      <c r="D1059" s="113"/>
      <c r="E1059" s="113"/>
      <c r="F1059" s="113"/>
    </row>
    <row r="1060" spans="3:6" ht="24.95" customHeight="1" x14ac:dyDescent="0.3">
      <c r="C1060" s="76"/>
      <c r="D1060" s="113"/>
      <c r="E1060" s="113"/>
      <c r="F1060" s="113"/>
    </row>
    <row r="1061" spans="3:6" ht="24.95" customHeight="1" x14ac:dyDescent="0.3">
      <c r="C1061" s="76"/>
      <c r="D1061" s="113"/>
      <c r="E1061" s="113"/>
      <c r="F1061" s="113"/>
    </row>
    <row r="1062" spans="3:6" ht="24.95" customHeight="1" x14ac:dyDescent="0.3">
      <c r="C1062" s="76"/>
      <c r="D1062" s="113"/>
      <c r="E1062" s="113"/>
      <c r="F1062" s="113"/>
    </row>
    <row r="1063" spans="3:6" ht="24.95" customHeight="1" x14ac:dyDescent="0.3">
      <c r="C1063" s="76"/>
      <c r="D1063" s="113"/>
      <c r="E1063" s="113"/>
      <c r="F1063" s="113"/>
    </row>
    <row r="1064" spans="3:6" ht="24.95" customHeight="1" x14ac:dyDescent="0.3">
      <c r="C1064" s="76"/>
      <c r="D1064" s="113"/>
      <c r="E1064" s="113"/>
      <c r="F1064" s="113"/>
    </row>
    <row r="1065" spans="3:6" ht="24.95" customHeight="1" x14ac:dyDescent="0.3">
      <c r="C1065" s="76"/>
      <c r="D1065" s="113"/>
      <c r="E1065" s="113"/>
      <c r="F1065" s="113"/>
    </row>
    <row r="1066" spans="3:6" ht="24.95" customHeight="1" x14ac:dyDescent="0.3">
      <c r="C1066" s="76"/>
      <c r="D1066" s="113"/>
      <c r="E1066" s="113"/>
      <c r="F1066" s="113"/>
    </row>
    <row r="1067" spans="3:6" ht="24.95" customHeight="1" x14ac:dyDescent="0.3">
      <c r="C1067" s="76"/>
      <c r="D1067" s="113"/>
      <c r="E1067" s="113"/>
      <c r="F1067" s="113"/>
    </row>
    <row r="1068" spans="3:6" ht="24.95" customHeight="1" x14ac:dyDescent="0.3">
      <c r="C1068" s="76"/>
      <c r="D1068" s="113"/>
      <c r="E1068" s="113"/>
      <c r="F1068" s="113"/>
    </row>
    <row r="1069" spans="3:6" ht="24.95" customHeight="1" x14ac:dyDescent="0.3">
      <c r="C1069" s="76"/>
      <c r="D1069" s="113"/>
      <c r="E1069" s="113"/>
      <c r="F1069" s="113"/>
    </row>
    <row r="1070" spans="3:6" ht="24.95" customHeight="1" x14ac:dyDescent="0.3">
      <c r="C1070" s="76"/>
      <c r="D1070" s="113"/>
      <c r="E1070" s="113"/>
      <c r="F1070" s="113"/>
    </row>
    <row r="1071" spans="3:6" ht="24.95" customHeight="1" x14ac:dyDescent="0.3">
      <c r="C1071" s="76"/>
      <c r="D1071" s="113"/>
      <c r="E1071" s="113"/>
      <c r="F1071" s="113"/>
    </row>
    <row r="1072" spans="3:6" ht="24.95" customHeight="1" x14ac:dyDescent="0.3">
      <c r="C1072" s="76"/>
      <c r="D1072" s="113"/>
      <c r="E1072" s="113"/>
      <c r="F1072" s="113"/>
    </row>
    <row r="1073" spans="3:6" ht="24.95" customHeight="1" x14ac:dyDescent="0.3">
      <c r="C1073" s="76"/>
      <c r="D1073" s="113"/>
      <c r="E1073" s="113"/>
      <c r="F1073" s="113"/>
    </row>
    <row r="1074" spans="3:6" ht="24.95" customHeight="1" x14ac:dyDescent="0.3">
      <c r="C1074" s="76"/>
      <c r="D1074" s="113"/>
      <c r="E1074" s="113"/>
      <c r="F1074" s="113"/>
    </row>
    <row r="1075" spans="3:6" ht="24.95" customHeight="1" x14ac:dyDescent="0.3">
      <c r="C1075" s="76"/>
      <c r="D1075" s="113"/>
      <c r="E1075" s="113"/>
      <c r="F1075" s="113"/>
    </row>
    <row r="1076" spans="3:6" ht="24.95" customHeight="1" x14ac:dyDescent="0.3">
      <c r="C1076" s="76"/>
      <c r="D1076" s="113"/>
      <c r="E1076" s="113"/>
      <c r="F1076" s="113"/>
    </row>
    <row r="1077" spans="3:6" ht="24.95" customHeight="1" x14ac:dyDescent="0.3">
      <c r="C1077" s="76"/>
      <c r="D1077" s="113"/>
      <c r="E1077" s="113"/>
      <c r="F1077" s="113"/>
    </row>
    <row r="1078" spans="3:6" ht="24.95" customHeight="1" x14ac:dyDescent="0.3">
      <c r="C1078" s="76"/>
      <c r="D1078" s="113"/>
      <c r="E1078" s="113"/>
      <c r="F1078" s="113"/>
    </row>
    <row r="1079" spans="3:6" ht="24.95" customHeight="1" x14ac:dyDescent="0.3">
      <c r="C1079" s="76"/>
      <c r="D1079" s="113"/>
      <c r="E1079" s="113"/>
      <c r="F1079" s="113"/>
    </row>
    <row r="1080" spans="3:6" ht="24.95" customHeight="1" x14ac:dyDescent="0.3">
      <c r="C1080" s="76"/>
      <c r="D1080" s="113"/>
      <c r="E1080" s="113"/>
      <c r="F1080" s="113"/>
    </row>
    <row r="1081" spans="3:6" ht="24.95" customHeight="1" x14ac:dyDescent="0.3">
      <c r="C1081" s="76"/>
      <c r="D1081" s="113"/>
      <c r="E1081" s="113"/>
      <c r="F1081" s="113"/>
    </row>
    <row r="1082" spans="3:6" ht="24.95" customHeight="1" x14ac:dyDescent="0.3">
      <c r="C1082" s="76"/>
      <c r="D1082" s="113"/>
      <c r="E1082" s="113"/>
      <c r="F1082" s="113"/>
    </row>
    <row r="1083" spans="3:6" ht="24.95" customHeight="1" x14ac:dyDescent="0.3">
      <c r="C1083" s="76"/>
      <c r="D1083" s="113"/>
      <c r="E1083" s="113"/>
      <c r="F1083" s="113"/>
    </row>
    <row r="1084" spans="3:6" ht="24.95" customHeight="1" x14ac:dyDescent="0.3">
      <c r="C1084" s="76"/>
      <c r="D1084" s="113"/>
      <c r="E1084" s="113"/>
      <c r="F1084" s="113"/>
    </row>
    <row r="1085" spans="3:6" ht="24.95" customHeight="1" x14ac:dyDescent="0.3">
      <c r="C1085" s="76"/>
      <c r="D1085" s="113"/>
      <c r="E1085" s="113"/>
      <c r="F1085" s="113"/>
    </row>
    <row r="1086" spans="3:6" ht="24.95" customHeight="1" x14ac:dyDescent="0.3">
      <c r="C1086" s="76"/>
      <c r="D1086" s="113"/>
      <c r="E1086" s="113"/>
      <c r="F1086" s="113"/>
    </row>
    <row r="1087" spans="3:6" ht="24.95" customHeight="1" x14ac:dyDescent="0.3">
      <c r="C1087" s="76"/>
      <c r="D1087" s="113"/>
      <c r="E1087" s="113"/>
      <c r="F1087" s="113"/>
    </row>
    <row r="1088" spans="3:6" ht="24.95" customHeight="1" x14ac:dyDescent="0.3">
      <c r="C1088" s="76"/>
      <c r="D1088" s="113"/>
      <c r="E1088" s="113"/>
      <c r="F1088" s="113"/>
    </row>
    <row r="1089" spans="3:6" ht="24.95" customHeight="1" x14ac:dyDescent="0.3">
      <c r="C1089" s="76"/>
      <c r="D1089" s="113"/>
      <c r="E1089" s="113"/>
      <c r="F1089" s="113"/>
    </row>
    <row r="1090" spans="3:6" ht="24.95" customHeight="1" x14ac:dyDescent="0.3">
      <c r="C1090" s="76"/>
      <c r="D1090" s="113"/>
      <c r="E1090" s="113"/>
      <c r="F1090" s="113"/>
    </row>
    <row r="1091" spans="3:6" ht="24.95" customHeight="1" x14ac:dyDescent="0.3">
      <c r="C1091" s="76"/>
      <c r="D1091" s="113"/>
      <c r="E1091" s="113"/>
      <c r="F1091" s="113"/>
    </row>
    <row r="1092" spans="3:6" ht="24.95" customHeight="1" x14ac:dyDescent="0.3">
      <c r="C1092" s="76"/>
      <c r="D1092" s="113"/>
      <c r="E1092" s="113"/>
      <c r="F1092" s="113"/>
    </row>
    <row r="1093" spans="3:6" ht="24.95" customHeight="1" x14ac:dyDescent="0.3">
      <c r="C1093" s="76"/>
      <c r="D1093" s="113"/>
      <c r="E1093" s="113"/>
      <c r="F1093" s="113"/>
    </row>
    <row r="1094" spans="3:6" ht="24.95" customHeight="1" x14ac:dyDescent="0.3">
      <c r="C1094" s="76"/>
      <c r="D1094" s="113"/>
      <c r="E1094" s="113"/>
      <c r="F1094" s="113"/>
    </row>
    <row r="1095" spans="3:6" ht="24.95" customHeight="1" x14ac:dyDescent="0.3">
      <c r="C1095" s="76"/>
      <c r="D1095" s="113"/>
      <c r="E1095" s="113"/>
      <c r="F1095" s="113"/>
    </row>
    <row r="1096" spans="3:6" ht="24.95" customHeight="1" x14ac:dyDescent="0.3">
      <c r="C1096" s="76"/>
      <c r="D1096" s="113"/>
      <c r="E1096" s="113"/>
      <c r="F1096" s="113"/>
    </row>
    <row r="1097" spans="3:6" ht="24.95" customHeight="1" x14ac:dyDescent="0.3">
      <c r="C1097" s="76"/>
      <c r="D1097" s="113"/>
      <c r="E1097" s="113"/>
      <c r="F1097" s="113"/>
    </row>
    <row r="1098" spans="3:6" ht="24.95" customHeight="1" x14ac:dyDescent="0.3">
      <c r="C1098" s="76"/>
      <c r="D1098" s="113"/>
      <c r="E1098" s="113"/>
      <c r="F1098" s="113"/>
    </row>
    <row r="1099" spans="3:6" ht="24.95" customHeight="1" x14ac:dyDescent="0.3">
      <c r="C1099" s="76"/>
      <c r="D1099" s="113"/>
      <c r="E1099" s="113"/>
      <c r="F1099" s="113"/>
    </row>
    <row r="1100" spans="3:6" ht="24.95" customHeight="1" x14ac:dyDescent="0.3">
      <c r="C1100" s="76"/>
      <c r="D1100" s="113"/>
      <c r="E1100" s="113"/>
      <c r="F1100" s="113"/>
    </row>
    <row r="1101" spans="3:6" ht="24.95" customHeight="1" x14ac:dyDescent="0.3">
      <c r="C1101" s="76"/>
      <c r="D1101" s="113"/>
      <c r="E1101" s="113"/>
      <c r="F1101" s="113"/>
    </row>
    <row r="1102" spans="3:6" ht="24.95" customHeight="1" x14ac:dyDescent="0.3">
      <c r="C1102" s="76"/>
      <c r="D1102" s="113"/>
      <c r="E1102" s="113"/>
      <c r="F1102" s="113"/>
    </row>
    <row r="1103" spans="3:6" ht="24.95" customHeight="1" x14ac:dyDescent="0.3">
      <c r="C1103" s="76"/>
      <c r="D1103" s="113"/>
      <c r="E1103" s="113"/>
      <c r="F1103" s="113"/>
    </row>
    <row r="1104" spans="3:6" ht="24.95" customHeight="1" x14ac:dyDescent="0.3">
      <c r="C1104" s="76"/>
      <c r="D1104" s="113"/>
      <c r="E1104" s="113"/>
      <c r="F1104" s="113"/>
    </row>
    <row r="1105" spans="3:6" ht="24.95" customHeight="1" x14ac:dyDescent="0.3">
      <c r="C1105" s="76"/>
      <c r="D1105" s="113"/>
      <c r="E1105" s="113"/>
      <c r="F1105" s="113"/>
    </row>
    <row r="1106" spans="3:6" ht="24.95" customHeight="1" x14ac:dyDescent="0.3">
      <c r="C1106" s="76"/>
      <c r="D1106" s="113"/>
      <c r="E1106" s="113"/>
      <c r="F1106" s="113"/>
    </row>
    <row r="1107" spans="3:6" ht="24.95" customHeight="1" x14ac:dyDescent="0.3">
      <c r="C1107" s="76"/>
      <c r="D1107" s="113"/>
      <c r="E1107" s="113"/>
      <c r="F1107" s="113"/>
    </row>
    <row r="1108" spans="3:6" ht="24.95" customHeight="1" x14ac:dyDescent="0.3">
      <c r="C1108" s="76"/>
      <c r="D1108" s="113"/>
      <c r="E1108" s="113"/>
      <c r="F1108" s="113"/>
    </row>
    <row r="1109" spans="3:6" ht="24.95" customHeight="1" x14ac:dyDescent="0.3">
      <c r="C1109" s="76"/>
      <c r="D1109" s="113"/>
      <c r="E1109" s="113"/>
      <c r="F1109" s="113"/>
    </row>
    <row r="1110" spans="3:6" ht="24.95" customHeight="1" x14ac:dyDescent="0.3">
      <c r="C1110" s="76"/>
      <c r="D1110" s="113"/>
      <c r="E1110" s="113"/>
      <c r="F1110" s="113"/>
    </row>
    <row r="1111" spans="3:6" ht="24.95" customHeight="1" x14ac:dyDescent="0.3">
      <c r="C1111" s="76"/>
      <c r="D1111" s="113"/>
      <c r="E1111" s="113"/>
      <c r="F1111" s="113"/>
    </row>
    <row r="1112" spans="3:6" ht="24.95" customHeight="1" x14ac:dyDescent="0.3">
      <c r="C1112" s="76"/>
      <c r="D1112" s="113"/>
      <c r="E1112" s="113"/>
      <c r="F1112" s="113"/>
    </row>
    <row r="1113" spans="3:6" ht="24.95" customHeight="1" x14ac:dyDescent="0.3">
      <c r="C1113" s="76"/>
      <c r="D1113" s="113"/>
      <c r="E1113" s="113"/>
      <c r="F1113" s="113"/>
    </row>
    <row r="1114" spans="3:6" ht="24.95" customHeight="1" x14ac:dyDescent="0.3">
      <c r="C1114" s="76"/>
      <c r="D1114" s="113"/>
      <c r="E1114" s="113"/>
      <c r="F1114" s="113"/>
    </row>
    <row r="1115" spans="3:6" ht="24.95" customHeight="1" x14ac:dyDescent="0.3">
      <c r="C1115" s="76"/>
      <c r="D1115" s="113"/>
      <c r="E1115" s="113"/>
      <c r="F1115" s="113"/>
    </row>
    <row r="1116" spans="3:6" ht="24.95" customHeight="1" x14ac:dyDescent="0.3">
      <c r="C1116" s="76"/>
      <c r="D1116" s="113"/>
      <c r="E1116" s="113"/>
      <c r="F1116" s="113"/>
    </row>
    <row r="1117" spans="3:6" ht="24.95" customHeight="1" x14ac:dyDescent="0.3">
      <c r="C1117" s="76"/>
      <c r="D1117" s="113"/>
      <c r="E1117" s="113"/>
      <c r="F1117" s="113"/>
    </row>
    <row r="1118" spans="3:6" ht="24.95" customHeight="1" x14ac:dyDescent="0.3">
      <c r="C1118" s="76"/>
      <c r="D1118" s="113"/>
      <c r="E1118" s="113"/>
      <c r="F1118" s="113"/>
    </row>
    <row r="1119" spans="3:6" ht="24.95" customHeight="1" x14ac:dyDescent="0.3">
      <c r="C1119" s="76"/>
      <c r="D1119" s="113"/>
      <c r="E1119" s="113"/>
      <c r="F1119" s="113"/>
    </row>
    <row r="1120" spans="3:6" ht="24.95" customHeight="1" x14ac:dyDescent="0.3">
      <c r="C1120" s="76"/>
      <c r="D1120" s="113"/>
      <c r="E1120" s="113"/>
      <c r="F1120" s="113"/>
    </row>
    <row r="1121" spans="3:6" ht="24.95" customHeight="1" x14ac:dyDescent="0.3">
      <c r="C1121" s="76"/>
      <c r="D1121" s="113"/>
      <c r="E1121" s="113"/>
      <c r="F1121" s="113"/>
    </row>
    <row r="1122" spans="3:6" ht="24.95" customHeight="1" x14ac:dyDescent="0.3">
      <c r="C1122" s="76"/>
      <c r="D1122" s="113"/>
      <c r="E1122" s="113"/>
      <c r="F1122" s="113"/>
    </row>
    <row r="1123" spans="3:6" ht="24.95" customHeight="1" x14ac:dyDescent="0.3">
      <c r="C1123" s="76"/>
      <c r="D1123" s="113"/>
      <c r="E1123" s="113"/>
      <c r="F1123" s="113"/>
    </row>
    <row r="1124" spans="3:6" ht="24.95" customHeight="1" x14ac:dyDescent="0.3">
      <c r="C1124" s="76"/>
      <c r="D1124" s="113"/>
      <c r="E1124" s="113"/>
      <c r="F1124" s="113"/>
    </row>
    <row r="1125" spans="3:6" ht="24.95" customHeight="1" x14ac:dyDescent="0.3">
      <c r="C1125" s="76"/>
      <c r="D1125" s="113"/>
      <c r="E1125" s="113"/>
      <c r="F1125" s="113"/>
    </row>
    <row r="1126" spans="3:6" ht="24.95" customHeight="1" x14ac:dyDescent="0.3">
      <c r="C1126" s="76"/>
      <c r="D1126" s="113"/>
      <c r="E1126" s="113"/>
      <c r="F1126" s="113"/>
    </row>
    <row r="1127" spans="3:6" ht="24.95" customHeight="1" x14ac:dyDescent="0.3">
      <c r="C1127" s="76"/>
      <c r="D1127" s="113"/>
      <c r="E1127" s="113"/>
      <c r="F1127" s="113"/>
    </row>
    <row r="1128" spans="3:6" ht="24.95" customHeight="1" x14ac:dyDescent="0.3">
      <c r="C1128" s="76"/>
      <c r="D1128" s="113"/>
      <c r="E1128" s="113"/>
      <c r="F1128" s="113"/>
    </row>
    <row r="1129" spans="3:6" ht="24.95" customHeight="1" x14ac:dyDescent="0.3">
      <c r="C1129" s="76"/>
      <c r="D1129" s="113"/>
      <c r="E1129" s="113"/>
      <c r="F1129" s="113"/>
    </row>
    <row r="1130" spans="3:6" ht="24.95" customHeight="1" x14ac:dyDescent="0.3">
      <c r="C1130" s="76"/>
      <c r="D1130" s="113"/>
      <c r="E1130" s="113"/>
      <c r="F1130" s="113"/>
    </row>
    <row r="1131" spans="3:6" ht="24.95" customHeight="1" x14ac:dyDescent="0.3">
      <c r="C1131" s="76"/>
      <c r="D1131" s="113"/>
      <c r="E1131" s="113"/>
      <c r="F1131" s="113"/>
    </row>
    <row r="1132" spans="3:6" ht="24.95" customHeight="1" x14ac:dyDescent="0.3">
      <c r="C1132" s="76"/>
      <c r="D1132" s="113"/>
      <c r="E1132" s="113"/>
      <c r="F1132" s="113"/>
    </row>
    <row r="1133" spans="3:6" ht="24.95" customHeight="1" x14ac:dyDescent="0.3">
      <c r="C1133" s="76"/>
      <c r="D1133" s="113"/>
      <c r="E1133" s="113"/>
      <c r="F1133" s="113"/>
    </row>
    <row r="1134" spans="3:6" ht="24.95" customHeight="1" x14ac:dyDescent="0.3">
      <c r="C1134" s="76"/>
      <c r="D1134" s="113"/>
      <c r="E1134" s="113"/>
      <c r="F1134" s="113"/>
    </row>
    <row r="1135" spans="3:6" ht="24.95" customHeight="1" x14ac:dyDescent="0.3">
      <c r="C1135" s="76"/>
      <c r="D1135" s="113"/>
      <c r="E1135" s="113"/>
      <c r="F1135" s="113"/>
    </row>
    <row r="1136" spans="3:6" ht="24.95" customHeight="1" x14ac:dyDescent="0.3">
      <c r="C1136" s="76"/>
      <c r="D1136" s="113"/>
      <c r="E1136" s="113"/>
      <c r="F1136" s="113"/>
    </row>
    <row r="1137" spans="3:6" ht="24.95" customHeight="1" x14ac:dyDescent="0.3">
      <c r="C1137" s="76"/>
      <c r="D1137" s="113"/>
      <c r="E1137" s="113"/>
      <c r="F1137" s="113"/>
    </row>
    <row r="1138" spans="3:6" ht="24.95" customHeight="1" x14ac:dyDescent="0.3">
      <c r="C1138" s="76"/>
      <c r="D1138" s="113"/>
      <c r="E1138" s="113"/>
      <c r="F1138" s="113"/>
    </row>
    <row r="1139" spans="3:6" ht="24.95" customHeight="1" x14ac:dyDescent="0.3">
      <c r="C1139" s="76"/>
      <c r="D1139" s="113"/>
      <c r="E1139" s="113"/>
      <c r="F1139" s="113"/>
    </row>
    <row r="1140" spans="3:6" ht="24.95" customHeight="1" x14ac:dyDescent="0.3">
      <c r="C1140" s="76"/>
      <c r="D1140" s="113"/>
      <c r="E1140" s="113"/>
      <c r="F1140" s="113"/>
    </row>
    <row r="1141" spans="3:6" ht="24.95" customHeight="1" x14ac:dyDescent="0.3">
      <c r="C1141" s="76"/>
      <c r="D1141" s="113"/>
      <c r="E1141" s="113"/>
      <c r="F1141" s="113"/>
    </row>
    <row r="1142" spans="3:6" ht="24.95" customHeight="1" x14ac:dyDescent="0.3">
      <c r="C1142" s="76"/>
      <c r="D1142" s="113"/>
      <c r="E1142" s="113"/>
      <c r="F1142" s="113"/>
    </row>
    <row r="1143" spans="3:6" ht="24.95" customHeight="1" x14ac:dyDescent="0.3">
      <c r="C1143" s="76"/>
      <c r="D1143" s="113"/>
      <c r="E1143" s="113"/>
      <c r="F1143" s="113"/>
    </row>
    <row r="1144" spans="3:6" ht="24.95" customHeight="1" x14ac:dyDescent="0.3">
      <c r="C1144" s="76"/>
      <c r="D1144" s="113"/>
      <c r="E1144" s="113"/>
      <c r="F1144" s="113"/>
    </row>
    <row r="1145" spans="3:6" ht="24.95" customHeight="1" x14ac:dyDescent="0.3">
      <c r="C1145" s="76"/>
      <c r="D1145" s="113"/>
      <c r="E1145" s="113"/>
      <c r="F1145" s="113"/>
    </row>
    <row r="1146" spans="3:6" ht="24.95" customHeight="1" x14ac:dyDescent="0.3">
      <c r="C1146" s="76"/>
      <c r="D1146" s="113"/>
      <c r="E1146" s="113"/>
      <c r="F1146" s="113"/>
    </row>
    <row r="1147" spans="3:6" ht="24.95" customHeight="1" x14ac:dyDescent="0.3">
      <c r="C1147" s="76"/>
      <c r="D1147" s="113"/>
      <c r="E1147" s="113"/>
      <c r="F1147" s="113"/>
    </row>
    <row r="1148" spans="3:6" ht="24.95" customHeight="1" x14ac:dyDescent="0.3">
      <c r="C1148" s="76"/>
      <c r="D1148" s="113"/>
      <c r="E1148" s="113"/>
      <c r="F1148" s="113"/>
    </row>
    <row r="1149" spans="3:6" ht="24.95" customHeight="1" x14ac:dyDescent="0.3">
      <c r="C1149" s="76"/>
      <c r="D1149" s="113"/>
      <c r="E1149" s="113"/>
      <c r="F1149" s="113"/>
    </row>
    <row r="1150" spans="3:6" ht="24.95" customHeight="1" x14ac:dyDescent="0.3">
      <c r="C1150" s="76"/>
      <c r="D1150" s="113"/>
      <c r="E1150" s="113"/>
      <c r="F1150" s="113"/>
    </row>
    <row r="1151" spans="3:6" ht="24.95" customHeight="1" x14ac:dyDescent="0.3">
      <c r="C1151" s="76"/>
      <c r="D1151" s="113"/>
      <c r="E1151" s="113"/>
      <c r="F1151" s="113"/>
    </row>
    <row r="1152" spans="3:6" ht="24.95" customHeight="1" x14ac:dyDescent="0.3">
      <c r="C1152" s="76"/>
      <c r="D1152" s="113"/>
      <c r="E1152" s="113"/>
      <c r="F1152" s="113"/>
    </row>
    <row r="1153" spans="3:6" ht="24.95" customHeight="1" x14ac:dyDescent="0.3">
      <c r="C1153" s="76"/>
      <c r="D1153" s="113"/>
      <c r="E1153" s="113"/>
      <c r="F1153" s="113"/>
    </row>
    <row r="1154" spans="3:6" ht="24.95" customHeight="1" x14ac:dyDescent="0.3">
      <c r="C1154" s="76"/>
      <c r="D1154" s="113"/>
      <c r="E1154" s="113"/>
      <c r="F1154" s="113"/>
    </row>
    <row r="1155" spans="3:6" ht="24.95" customHeight="1" x14ac:dyDescent="0.3">
      <c r="C1155" s="76"/>
      <c r="D1155" s="113"/>
      <c r="E1155" s="113"/>
      <c r="F1155" s="113"/>
    </row>
    <row r="1156" spans="3:6" ht="24.95" customHeight="1" x14ac:dyDescent="0.3">
      <c r="C1156" s="76"/>
      <c r="D1156" s="113"/>
      <c r="E1156" s="113"/>
      <c r="F1156" s="113"/>
    </row>
    <row r="1157" spans="3:6" ht="24.95" customHeight="1" x14ac:dyDescent="0.3">
      <c r="C1157" s="76"/>
      <c r="D1157" s="113"/>
      <c r="E1157" s="113"/>
      <c r="F1157" s="113"/>
    </row>
    <row r="1158" spans="3:6" ht="24.95" customHeight="1" x14ac:dyDescent="0.3">
      <c r="C1158" s="76"/>
      <c r="D1158" s="113"/>
      <c r="E1158" s="113"/>
      <c r="F1158" s="113"/>
    </row>
    <row r="1159" spans="3:6" ht="24.95" customHeight="1" x14ac:dyDescent="0.3">
      <c r="C1159" s="76"/>
      <c r="D1159" s="113"/>
      <c r="E1159" s="113"/>
      <c r="F1159" s="113"/>
    </row>
    <row r="1160" spans="3:6" ht="24.95" customHeight="1" x14ac:dyDescent="0.3">
      <c r="C1160" s="76"/>
      <c r="D1160" s="113"/>
      <c r="E1160" s="113"/>
      <c r="F1160" s="113"/>
    </row>
    <row r="1161" spans="3:6" ht="24.95" customHeight="1" x14ac:dyDescent="0.3">
      <c r="C1161" s="76"/>
      <c r="D1161" s="113"/>
      <c r="E1161" s="113"/>
      <c r="F1161" s="113"/>
    </row>
    <row r="1162" spans="3:6" ht="24.95" customHeight="1" x14ac:dyDescent="0.3">
      <c r="C1162" s="76"/>
      <c r="D1162" s="113"/>
      <c r="E1162" s="113"/>
      <c r="F1162" s="113"/>
    </row>
    <row r="1163" spans="3:6" ht="24.95" customHeight="1" x14ac:dyDescent="0.3">
      <c r="C1163" s="76"/>
      <c r="D1163" s="113"/>
      <c r="E1163" s="113"/>
      <c r="F1163" s="113"/>
    </row>
    <row r="1164" spans="3:6" ht="24.95" customHeight="1" x14ac:dyDescent="0.3">
      <c r="C1164" s="76"/>
      <c r="D1164" s="113"/>
      <c r="E1164" s="113"/>
      <c r="F1164" s="113"/>
    </row>
    <row r="1165" spans="3:6" ht="24.95" customHeight="1" x14ac:dyDescent="0.3">
      <c r="C1165" s="76"/>
      <c r="D1165" s="113"/>
      <c r="E1165" s="113"/>
      <c r="F1165" s="113"/>
    </row>
    <row r="1166" spans="3:6" ht="24.95" customHeight="1" x14ac:dyDescent="0.3">
      <c r="C1166" s="76"/>
      <c r="D1166" s="113"/>
      <c r="E1166" s="113"/>
      <c r="F1166" s="113"/>
    </row>
    <row r="1167" spans="3:6" ht="24.95" customHeight="1" x14ac:dyDescent="0.3">
      <c r="C1167" s="76"/>
      <c r="D1167" s="113"/>
      <c r="E1167" s="113"/>
      <c r="F1167" s="113"/>
    </row>
    <row r="1168" spans="3:6" ht="24.95" customHeight="1" x14ac:dyDescent="0.3">
      <c r="C1168" s="76"/>
      <c r="D1168" s="113"/>
      <c r="E1168" s="113"/>
      <c r="F1168" s="113"/>
    </row>
    <row r="1169" spans="3:6" ht="24.95" customHeight="1" x14ac:dyDescent="0.3">
      <c r="C1169" s="76"/>
      <c r="D1169" s="113"/>
      <c r="E1169" s="113"/>
      <c r="F1169" s="113"/>
    </row>
    <row r="1170" spans="3:6" ht="24.95" customHeight="1" x14ac:dyDescent="0.3">
      <c r="C1170" s="76"/>
      <c r="D1170" s="113"/>
      <c r="E1170" s="113"/>
      <c r="F1170" s="113"/>
    </row>
    <row r="1171" spans="3:6" ht="24.95" customHeight="1" x14ac:dyDescent="0.3">
      <c r="C1171" s="76"/>
      <c r="D1171" s="113"/>
      <c r="E1171" s="113"/>
      <c r="F1171" s="113"/>
    </row>
    <row r="1172" spans="3:6" ht="24.95" customHeight="1" x14ac:dyDescent="0.3">
      <c r="C1172" s="76"/>
      <c r="D1172" s="113"/>
      <c r="E1172" s="113"/>
      <c r="F1172" s="113"/>
    </row>
    <row r="1173" spans="3:6" ht="24.95" customHeight="1" x14ac:dyDescent="0.3">
      <c r="C1173" s="76"/>
      <c r="D1173" s="113"/>
      <c r="E1173" s="113"/>
      <c r="F1173" s="113"/>
    </row>
    <row r="1174" spans="3:6" ht="24.95" customHeight="1" x14ac:dyDescent="0.3">
      <c r="C1174" s="76"/>
      <c r="D1174" s="113"/>
      <c r="E1174" s="113"/>
      <c r="F1174" s="113"/>
    </row>
    <row r="1175" spans="3:6" ht="24.95" customHeight="1" x14ac:dyDescent="0.3">
      <c r="C1175" s="76"/>
      <c r="D1175" s="113"/>
      <c r="E1175" s="113"/>
      <c r="F1175" s="113"/>
    </row>
    <row r="1176" spans="3:6" ht="24.95" customHeight="1" x14ac:dyDescent="0.3">
      <c r="C1176" s="76"/>
      <c r="D1176" s="113"/>
      <c r="E1176" s="113"/>
      <c r="F1176" s="113"/>
    </row>
    <row r="1177" spans="3:6" ht="24.95" customHeight="1" x14ac:dyDescent="0.3">
      <c r="C1177" s="76"/>
      <c r="D1177" s="113"/>
      <c r="E1177" s="113"/>
      <c r="F1177" s="113"/>
    </row>
    <row r="1178" spans="3:6" ht="24.95" customHeight="1" x14ac:dyDescent="0.3">
      <c r="C1178" s="76"/>
      <c r="D1178" s="113"/>
      <c r="E1178" s="113"/>
      <c r="F1178" s="113"/>
    </row>
    <row r="1179" spans="3:6" ht="24.95" customHeight="1" x14ac:dyDescent="0.3">
      <c r="C1179" s="76"/>
      <c r="D1179" s="113"/>
      <c r="E1179" s="113"/>
      <c r="F1179" s="113"/>
    </row>
    <row r="1180" spans="3:6" ht="24.95" customHeight="1" x14ac:dyDescent="0.3">
      <c r="C1180" s="76"/>
      <c r="D1180" s="113"/>
      <c r="E1180" s="113"/>
      <c r="F1180" s="113"/>
    </row>
    <row r="1181" spans="3:6" ht="24.95" customHeight="1" x14ac:dyDescent="0.3">
      <c r="C1181" s="76"/>
      <c r="D1181" s="113"/>
      <c r="E1181" s="113"/>
      <c r="F1181" s="113"/>
    </row>
    <row r="1182" spans="3:6" ht="24.95" customHeight="1" x14ac:dyDescent="0.3">
      <c r="C1182" s="76"/>
      <c r="D1182" s="113"/>
      <c r="E1182" s="113"/>
      <c r="F1182" s="113"/>
    </row>
    <row r="1183" spans="3:6" ht="24.95" customHeight="1" x14ac:dyDescent="0.3">
      <c r="C1183" s="76"/>
      <c r="D1183" s="113"/>
      <c r="E1183" s="113"/>
      <c r="F1183" s="113"/>
    </row>
    <row r="1184" spans="3:6" ht="24.95" customHeight="1" x14ac:dyDescent="0.3">
      <c r="C1184" s="76"/>
      <c r="D1184" s="113"/>
      <c r="E1184" s="113"/>
      <c r="F1184" s="113"/>
    </row>
    <row r="1185" spans="3:6" ht="24.95" customHeight="1" x14ac:dyDescent="0.3">
      <c r="C1185" s="76"/>
      <c r="D1185" s="113"/>
      <c r="E1185" s="113"/>
      <c r="F1185" s="113"/>
    </row>
    <row r="1186" spans="3:6" ht="24.95" customHeight="1" x14ac:dyDescent="0.3">
      <c r="C1186" s="76"/>
      <c r="D1186" s="113"/>
      <c r="E1186" s="113"/>
      <c r="F1186" s="113"/>
    </row>
    <row r="1187" spans="3:6" ht="24.95" customHeight="1" x14ac:dyDescent="0.3">
      <c r="C1187" s="76"/>
      <c r="D1187" s="113"/>
      <c r="E1187" s="113"/>
      <c r="F1187" s="113"/>
    </row>
    <row r="1188" spans="3:6" ht="24.95" customHeight="1" x14ac:dyDescent="0.3">
      <c r="C1188" s="76"/>
      <c r="D1188" s="113"/>
      <c r="E1188" s="113"/>
      <c r="F1188" s="113"/>
    </row>
    <row r="1189" spans="3:6" ht="24.95" customHeight="1" x14ac:dyDescent="0.3">
      <c r="C1189" s="76"/>
      <c r="D1189" s="113"/>
      <c r="E1189" s="113"/>
      <c r="F1189" s="113"/>
    </row>
    <row r="1190" spans="3:6" ht="24.95" customHeight="1" x14ac:dyDescent="0.3">
      <c r="C1190" s="76"/>
      <c r="D1190" s="113"/>
      <c r="E1190" s="113"/>
      <c r="F1190" s="113"/>
    </row>
    <row r="1191" spans="3:6" ht="24.95" customHeight="1" x14ac:dyDescent="0.3">
      <c r="C1191" s="76"/>
      <c r="D1191" s="113"/>
      <c r="E1191" s="113"/>
      <c r="F1191" s="113"/>
    </row>
    <row r="1192" spans="3:6" ht="24.95" customHeight="1" x14ac:dyDescent="0.3">
      <c r="C1192" s="76"/>
      <c r="D1192" s="113"/>
      <c r="E1192" s="113"/>
      <c r="F1192" s="113"/>
    </row>
    <row r="1193" spans="3:6" ht="24.95" customHeight="1" x14ac:dyDescent="0.3">
      <c r="C1193" s="76"/>
      <c r="D1193" s="113"/>
      <c r="E1193" s="113"/>
      <c r="F1193" s="113"/>
    </row>
    <row r="1194" spans="3:6" ht="24.95" customHeight="1" x14ac:dyDescent="0.3">
      <c r="C1194" s="76"/>
      <c r="D1194" s="113"/>
      <c r="E1194" s="113"/>
      <c r="F1194" s="113"/>
    </row>
    <row r="1195" spans="3:6" ht="24.95" customHeight="1" x14ac:dyDescent="0.3">
      <c r="C1195" s="76"/>
      <c r="D1195" s="113"/>
      <c r="E1195" s="113"/>
      <c r="F1195" s="113"/>
    </row>
    <row r="1196" spans="3:6" ht="24.95" customHeight="1" x14ac:dyDescent="0.3">
      <c r="C1196" s="76"/>
      <c r="D1196" s="113"/>
      <c r="E1196" s="113"/>
      <c r="F1196" s="113"/>
    </row>
    <row r="1197" spans="3:6" ht="24.95" customHeight="1" x14ac:dyDescent="0.3">
      <c r="C1197" s="76"/>
      <c r="D1197" s="113"/>
      <c r="E1197" s="113"/>
      <c r="F1197" s="113"/>
    </row>
    <row r="1198" spans="3:6" ht="24.95" customHeight="1" x14ac:dyDescent="0.3">
      <c r="C1198" s="76"/>
      <c r="D1198" s="113"/>
      <c r="E1198" s="113"/>
      <c r="F1198" s="113"/>
    </row>
    <row r="1199" spans="3:6" ht="24.95" customHeight="1" x14ac:dyDescent="0.3">
      <c r="C1199" s="76"/>
      <c r="D1199" s="113"/>
      <c r="E1199" s="113"/>
      <c r="F1199" s="113"/>
    </row>
    <row r="1200" spans="3:6" ht="24.95" customHeight="1" x14ac:dyDescent="0.3">
      <c r="C1200" s="76"/>
      <c r="D1200" s="113"/>
      <c r="E1200" s="113"/>
      <c r="F1200" s="113"/>
    </row>
    <row r="1201" spans="3:6" ht="24.95" customHeight="1" x14ac:dyDescent="0.3">
      <c r="C1201" s="76"/>
      <c r="D1201" s="113"/>
      <c r="E1201" s="113"/>
      <c r="F1201" s="113"/>
    </row>
    <row r="1202" spans="3:6" ht="24.95" customHeight="1" x14ac:dyDescent="0.3">
      <c r="C1202" s="76"/>
      <c r="D1202" s="113"/>
      <c r="E1202" s="113"/>
      <c r="F1202" s="113"/>
    </row>
    <row r="1203" spans="3:6" ht="24.95" customHeight="1" x14ac:dyDescent="0.3">
      <c r="C1203" s="76"/>
      <c r="D1203" s="113"/>
      <c r="E1203" s="113"/>
      <c r="F1203" s="113"/>
    </row>
    <row r="1204" spans="3:6" ht="24.95" customHeight="1" x14ac:dyDescent="0.3">
      <c r="C1204" s="76"/>
      <c r="D1204" s="113"/>
      <c r="E1204" s="113"/>
      <c r="F1204" s="113"/>
    </row>
    <row r="1205" spans="3:6" ht="24.95" customHeight="1" x14ac:dyDescent="0.3">
      <c r="C1205" s="76"/>
      <c r="D1205" s="113"/>
      <c r="E1205" s="113"/>
      <c r="F1205" s="113"/>
    </row>
    <row r="1206" spans="3:6" ht="24.95" customHeight="1" x14ac:dyDescent="0.3">
      <c r="C1206" s="76"/>
      <c r="D1206" s="113"/>
      <c r="E1206" s="113"/>
      <c r="F1206" s="113"/>
    </row>
    <row r="1207" spans="3:6" ht="24.95" customHeight="1" x14ac:dyDescent="0.3">
      <c r="C1207" s="76"/>
      <c r="D1207" s="113"/>
      <c r="E1207" s="113"/>
      <c r="F1207" s="113"/>
    </row>
    <row r="1208" spans="3:6" ht="24.95" customHeight="1" x14ac:dyDescent="0.3">
      <c r="C1208" s="76"/>
      <c r="D1208" s="113"/>
      <c r="E1208" s="113"/>
      <c r="F1208" s="113"/>
    </row>
    <row r="1209" spans="3:6" ht="24.95" customHeight="1" x14ac:dyDescent="0.3">
      <c r="C1209" s="76"/>
      <c r="D1209" s="113"/>
      <c r="E1209" s="113"/>
      <c r="F1209" s="113"/>
    </row>
    <row r="1210" spans="3:6" ht="24.95" customHeight="1" x14ac:dyDescent="0.3">
      <c r="C1210" s="76"/>
      <c r="D1210" s="113"/>
      <c r="E1210" s="113"/>
      <c r="F1210" s="113"/>
    </row>
    <row r="1211" spans="3:6" ht="24.95" customHeight="1" x14ac:dyDescent="0.3">
      <c r="C1211" s="76"/>
      <c r="D1211" s="113"/>
      <c r="E1211" s="113"/>
      <c r="F1211" s="113"/>
    </row>
    <row r="1212" spans="3:6" ht="24.95" customHeight="1" x14ac:dyDescent="0.3">
      <c r="C1212" s="76"/>
      <c r="D1212" s="113"/>
      <c r="E1212" s="113"/>
      <c r="F1212" s="113"/>
    </row>
    <row r="1213" spans="3:6" ht="24.95" customHeight="1" x14ac:dyDescent="0.3">
      <c r="C1213" s="76"/>
      <c r="D1213" s="113"/>
      <c r="E1213" s="113"/>
      <c r="F1213" s="113"/>
    </row>
    <row r="1214" spans="3:6" ht="24.95" customHeight="1" x14ac:dyDescent="0.3">
      <c r="C1214" s="76"/>
      <c r="D1214" s="113"/>
      <c r="E1214" s="113"/>
      <c r="F1214" s="113"/>
    </row>
    <row r="1215" spans="3:6" ht="24.95" customHeight="1" x14ac:dyDescent="0.3">
      <c r="C1215" s="76"/>
      <c r="D1215" s="113"/>
      <c r="E1215" s="113"/>
      <c r="F1215" s="113"/>
    </row>
    <row r="1216" spans="3:6" ht="24.95" customHeight="1" x14ac:dyDescent="0.3">
      <c r="C1216" s="76"/>
      <c r="D1216" s="113"/>
      <c r="E1216" s="113"/>
      <c r="F1216" s="113"/>
    </row>
    <row r="1217" spans="3:6" ht="24.95" customHeight="1" x14ac:dyDescent="0.3">
      <c r="C1217" s="76"/>
      <c r="D1217" s="113"/>
      <c r="E1217" s="113"/>
      <c r="F1217" s="113"/>
    </row>
    <row r="1218" spans="3:6" ht="24.95" customHeight="1" x14ac:dyDescent="0.3">
      <c r="C1218" s="76"/>
      <c r="D1218" s="113"/>
      <c r="E1218" s="113"/>
      <c r="F1218" s="113"/>
    </row>
    <row r="1219" spans="3:6" ht="24.95" customHeight="1" x14ac:dyDescent="0.3">
      <c r="C1219" s="76"/>
      <c r="D1219" s="113"/>
      <c r="E1219" s="113"/>
      <c r="F1219" s="113"/>
    </row>
    <row r="1220" spans="3:6" ht="24.95" customHeight="1" x14ac:dyDescent="0.3">
      <c r="C1220" s="76"/>
      <c r="D1220" s="113"/>
      <c r="E1220" s="113"/>
      <c r="F1220" s="113"/>
    </row>
    <row r="1221" spans="3:6" ht="24.95" customHeight="1" x14ac:dyDescent="0.3">
      <c r="C1221" s="76"/>
      <c r="D1221" s="113"/>
      <c r="E1221" s="113"/>
      <c r="F1221" s="113"/>
    </row>
    <row r="1222" spans="3:6" ht="24.95" customHeight="1" x14ac:dyDescent="0.3">
      <c r="C1222" s="76"/>
      <c r="D1222" s="113"/>
      <c r="E1222" s="113"/>
      <c r="F1222" s="113"/>
    </row>
    <row r="1223" spans="3:6" ht="24.95" customHeight="1" x14ac:dyDescent="0.3">
      <c r="C1223" s="76"/>
      <c r="D1223" s="113"/>
      <c r="E1223" s="113"/>
      <c r="F1223" s="113"/>
    </row>
    <row r="1224" spans="3:6" ht="24.95" customHeight="1" x14ac:dyDescent="0.3">
      <c r="C1224" s="76"/>
      <c r="D1224" s="113"/>
      <c r="E1224" s="113"/>
      <c r="F1224" s="113"/>
    </row>
    <row r="1225" spans="3:6" ht="24.95" customHeight="1" x14ac:dyDescent="0.3">
      <c r="C1225" s="76"/>
      <c r="D1225" s="113"/>
      <c r="E1225" s="113"/>
      <c r="F1225" s="113"/>
    </row>
    <row r="1226" spans="3:6" ht="24.95" customHeight="1" x14ac:dyDescent="0.3">
      <c r="C1226" s="76"/>
      <c r="D1226" s="113"/>
      <c r="E1226" s="113"/>
      <c r="F1226" s="113"/>
    </row>
    <row r="1227" spans="3:6" ht="24.95" customHeight="1" x14ac:dyDescent="0.3">
      <c r="C1227" s="76"/>
      <c r="D1227" s="113"/>
      <c r="E1227" s="113"/>
      <c r="F1227" s="113"/>
    </row>
    <row r="1228" spans="3:6" ht="24.95" customHeight="1" x14ac:dyDescent="0.3">
      <c r="C1228" s="76"/>
      <c r="D1228" s="113"/>
      <c r="E1228" s="113"/>
      <c r="F1228" s="113"/>
    </row>
    <row r="1229" spans="3:6" ht="24.95" customHeight="1" x14ac:dyDescent="0.3">
      <c r="C1229" s="76"/>
      <c r="D1229" s="113"/>
      <c r="E1229" s="113"/>
      <c r="F1229" s="113"/>
    </row>
    <row r="1230" spans="3:6" ht="24.95" customHeight="1" x14ac:dyDescent="0.3">
      <c r="C1230" s="76"/>
      <c r="D1230" s="113"/>
      <c r="E1230" s="113"/>
      <c r="F1230" s="113"/>
    </row>
    <row r="1231" spans="3:6" ht="24.95" customHeight="1" x14ac:dyDescent="0.3">
      <c r="C1231" s="76"/>
      <c r="D1231" s="113"/>
      <c r="E1231" s="113"/>
      <c r="F1231" s="113"/>
    </row>
    <row r="1232" spans="3:6" ht="24.95" customHeight="1" x14ac:dyDescent="0.3">
      <c r="C1232" s="76"/>
      <c r="D1232" s="113"/>
      <c r="E1232" s="113"/>
      <c r="F1232" s="113"/>
    </row>
    <row r="1233" spans="3:6" ht="24.95" customHeight="1" x14ac:dyDescent="0.3">
      <c r="C1233" s="76"/>
      <c r="D1233" s="113"/>
      <c r="E1233" s="113"/>
      <c r="F1233" s="113"/>
    </row>
    <row r="1234" spans="3:6" ht="24.95" customHeight="1" x14ac:dyDescent="0.3">
      <c r="C1234" s="76"/>
      <c r="D1234" s="113"/>
      <c r="E1234" s="113"/>
      <c r="F1234" s="113"/>
    </row>
    <row r="1235" spans="3:6" ht="24.95" customHeight="1" x14ac:dyDescent="0.3">
      <c r="C1235" s="76"/>
      <c r="D1235" s="113"/>
      <c r="E1235" s="113"/>
      <c r="F1235" s="113"/>
    </row>
    <row r="1236" spans="3:6" ht="24.95" customHeight="1" x14ac:dyDescent="0.3">
      <c r="C1236" s="76"/>
      <c r="D1236" s="113"/>
      <c r="E1236" s="113"/>
      <c r="F1236" s="113"/>
    </row>
    <row r="1237" spans="3:6" ht="24.95" customHeight="1" x14ac:dyDescent="0.3">
      <c r="C1237" s="76"/>
      <c r="D1237" s="113"/>
      <c r="E1237" s="113"/>
      <c r="F1237" s="113"/>
    </row>
    <row r="1238" spans="3:6" ht="24.95" customHeight="1" x14ac:dyDescent="0.3">
      <c r="C1238" s="76"/>
      <c r="D1238" s="113"/>
      <c r="E1238" s="113"/>
      <c r="F1238" s="113"/>
    </row>
    <row r="1239" spans="3:6" ht="24.95" customHeight="1" x14ac:dyDescent="0.3">
      <c r="C1239" s="76"/>
      <c r="D1239" s="113"/>
      <c r="E1239" s="113"/>
      <c r="F1239" s="113"/>
    </row>
    <row r="1240" spans="3:6" ht="24.95" customHeight="1" x14ac:dyDescent="0.3">
      <c r="C1240" s="76"/>
      <c r="D1240" s="113"/>
      <c r="E1240" s="113"/>
      <c r="F1240" s="113"/>
    </row>
    <row r="1241" spans="3:6" ht="24.95" customHeight="1" x14ac:dyDescent="0.3">
      <c r="C1241" s="76"/>
      <c r="D1241" s="113"/>
      <c r="E1241" s="113"/>
      <c r="F1241" s="113"/>
    </row>
    <row r="1242" spans="3:6" ht="24.95" customHeight="1" x14ac:dyDescent="0.3">
      <c r="C1242" s="76"/>
      <c r="D1242" s="113"/>
      <c r="E1242" s="113"/>
      <c r="F1242" s="113"/>
    </row>
    <row r="1243" spans="3:6" ht="24.95" customHeight="1" x14ac:dyDescent="0.3">
      <c r="C1243" s="76"/>
      <c r="D1243" s="113"/>
      <c r="E1243" s="113"/>
      <c r="F1243" s="113"/>
    </row>
    <row r="1244" spans="3:6" ht="24.95" customHeight="1" x14ac:dyDescent="0.3">
      <c r="C1244" s="76"/>
      <c r="D1244" s="113"/>
      <c r="E1244" s="113"/>
      <c r="F1244" s="113"/>
    </row>
    <row r="1245" spans="3:6" ht="24.95" customHeight="1" x14ac:dyDescent="0.3">
      <c r="C1245" s="76"/>
      <c r="D1245" s="113"/>
      <c r="E1245" s="113"/>
      <c r="F1245" s="113"/>
    </row>
    <row r="1246" spans="3:6" ht="24.95" customHeight="1" x14ac:dyDescent="0.3">
      <c r="C1246" s="76"/>
      <c r="D1246" s="113"/>
      <c r="E1246" s="113"/>
      <c r="F1246" s="113"/>
    </row>
    <row r="1247" spans="3:6" ht="24.95" customHeight="1" x14ac:dyDescent="0.3">
      <c r="C1247" s="76"/>
      <c r="D1247" s="113"/>
      <c r="E1247" s="113"/>
      <c r="F1247" s="113"/>
    </row>
    <row r="1248" spans="3:6" ht="24.95" customHeight="1" x14ac:dyDescent="0.3">
      <c r="C1248" s="76"/>
      <c r="D1248" s="113"/>
      <c r="E1248" s="113"/>
      <c r="F1248" s="113"/>
    </row>
    <row r="1249" spans="3:6" ht="24.95" customHeight="1" x14ac:dyDescent="0.3">
      <c r="C1249" s="76"/>
      <c r="D1249" s="113"/>
      <c r="E1249" s="113"/>
      <c r="F1249" s="113"/>
    </row>
    <row r="1250" spans="3:6" ht="24.95" customHeight="1" x14ac:dyDescent="0.3">
      <c r="C1250" s="76"/>
      <c r="D1250" s="113"/>
      <c r="E1250" s="113"/>
      <c r="F1250" s="113"/>
    </row>
    <row r="1251" spans="3:6" ht="24.95" customHeight="1" x14ac:dyDescent="0.3">
      <c r="C1251" s="76"/>
      <c r="D1251" s="113"/>
      <c r="E1251" s="113"/>
      <c r="F1251" s="113"/>
    </row>
    <row r="1252" spans="3:6" ht="24.95" customHeight="1" x14ac:dyDescent="0.3">
      <c r="C1252" s="76"/>
      <c r="D1252" s="113"/>
      <c r="E1252" s="113"/>
      <c r="F1252" s="113"/>
    </row>
    <row r="1253" spans="3:6" ht="24.95" customHeight="1" x14ac:dyDescent="0.3">
      <c r="C1253" s="76"/>
      <c r="D1253" s="113"/>
      <c r="E1253" s="113"/>
      <c r="F1253" s="113"/>
    </row>
    <row r="1254" spans="3:6" ht="24.95" customHeight="1" x14ac:dyDescent="0.3">
      <c r="C1254" s="76"/>
      <c r="D1254" s="113"/>
      <c r="E1254" s="113"/>
      <c r="F1254" s="113"/>
    </row>
    <row r="1255" spans="3:6" ht="24.95" customHeight="1" x14ac:dyDescent="0.3">
      <c r="C1255" s="76"/>
      <c r="D1255" s="113"/>
      <c r="E1255" s="113"/>
      <c r="F1255" s="113"/>
    </row>
    <row r="1256" spans="3:6" ht="24.95" customHeight="1" x14ac:dyDescent="0.3">
      <c r="C1256" s="76"/>
      <c r="D1256" s="113"/>
      <c r="E1256" s="113"/>
      <c r="F1256" s="113"/>
    </row>
    <row r="1257" spans="3:6" ht="24.95" customHeight="1" x14ac:dyDescent="0.3">
      <c r="C1257" s="76"/>
      <c r="D1257" s="113"/>
      <c r="E1257" s="113"/>
      <c r="F1257" s="113"/>
    </row>
    <row r="1258" spans="3:6" ht="24.95" customHeight="1" x14ac:dyDescent="0.3">
      <c r="C1258" s="76"/>
      <c r="D1258" s="113"/>
      <c r="E1258" s="113"/>
      <c r="F1258" s="113"/>
    </row>
    <row r="1259" spans="3:6" ht="24.95" customHeight="1" x14ac:dyDescent="0.3">
      <c r="C1259" s="76"/>
      <c r="D1259" s="113"/>
      <c r="E1259" s="113"/>
      <c r="F1259" s="113"/>
    </row>
    <row r="1260" spans="3:6" ht="24.95" customHeight="1" x14ac:dyDescent="0.3">
      <c r="C1260" s="76"/>
      <c r="D1260" s="113"/>
      <c r="E1260" s="113"/>
      <c r="F1260" s="113"/>
    </row>
    <row r="1261" spans="3:6" ht="24.95" customHeight="1" x14ac:dyDescent="0.3">
      <c r="C1261" s="76"/>
      <c r="D1261" s="113"/>
      <c r="E1261" s="113"/>
      <c r="F1261" s="113"/>
    </row>
    <row r="1262" spans="3:6" ht="24.95" customHeight="1" x14ac:dyDescent="0.3">
      <c r="C1262" s="76"/>
      <c r="D1262" s="113"/>
      <c r="E1262" s="113"/>
      <c r="F1262" s="113"/>
    </row>
    <row r="1263" spans="3:6" ht="24.95" customHeight="1" x14ac:dyDescent="0.3">
      <c r="C1263" s="76"/>
      <c r="D1263" s="113"/>
      <c r="E1263" s="113"/>
      <c r="F1263" s="113"/>
    </row>
    <row r="1264" spans="3:6" ht="24.95" customHeight="1" x14ac:dyDescent="0.3">
      <c r="C1264" s="76"/>
      <c r="D1264" s="113"/>
      <c r="E1264" s="113"/>
      <c r="F1264" s="113"/>
    </row>
    <row r="1265" spans="3:6" ht="24.95" customHeight="1" x14ac:dyDescent="0.3">
      <c r="C1265" s="76"/>
      <c r="D1265" s="113"/>
      <c r="E1265" s="113"/>
      <c r="F1265" s="113"/>
    </row>
    <row r="1266" spans="3:6" ht="24.95" customHeight="1" x14ac:dyDescent="0.3">
      <c r="C1266" s="76"/>
      <c r="D1266" s="113"/>
      <c r="E1266" s="113"/>
      <c r="F1266" s="113"/>
    </row>
    <row r="1267" spans="3:6" ht="24.95" customHeight="1" x14ac:dyDescent="0.3">
      <c r="C1267" s="76"/>
      <c r="D1267" s="113"/>
      <c r="E1267" s="113"/>
      <c r="F1267" s="113"/>
    </row>
    <row r="1268" spans="3:6" ht="24.95" customHeight="1" x14ac:dyDescent="0.3">
      <c r="C1268" s="76"/>
      <c r="D1268" s="113"/>
      <c r="E1268" s="113"/>
      <c r="F1268" s="113"/>
    </row>
    <row r="1269" spans="3:6" ht="24.95" customHeight="1" x14ac:dyDescent="0.3">
      <c r="C1269" s="76"/>
      <c r="D1269" s="113"/>
      <c r="E1269" s="113"/>
      <c r="F1269" s="113"/>
    </row>
    <row r="1270" spans="3:6" ht="24.95" customHeight="1" x14ac:dyDescent="0.3">
      <c r="C1270" s="76"/>
      <c r="D1270" s="113"/>
      <c r="E1270" s="113"/>
      <c r="F1270" s="113"/>
    </row>
    <row r="1271" spans="3:6" ht="24.95" customHeight="1" x14ac:dyDescent="0.3">
      <c r="C1271" s="76"/>
      <c r="D1271" s="113"/>
      <c r="E1271" s="113"/>
      <c r="F1271" s="113"/>
    </row>
    <row r="1272" spans="3:6" ht="24.95" customHeight="1" x14ac:dyDescent="0.3">
      <c r="C1272" s="76"/>
      <c r="D1272" s="113"/>
      <c r="E1272" s="113"/>
      <c r="F1272" s="113"/>
    </row>
    <row r="1273" spans="3:6" ht="24.95" customHeight="1" x14ac:dyDescent="0.3">
      <c r="C1273" s="76"/>
      <c r="D1273" s="113"/>
      <c r="E1273" s="113"/>
      <c r="F1273" s="113"/>
    </row>
    <row r="1274" spans="3:6" ht="24.95" customHeight="1" x14ac:dyDescent="0.3">
      <c r="C1274" s="76"/>
      <c r="D1274" s="113"/>
      <c r="E1274" s="113"/>
      <c r="F1274" s="113"/>
    </row>
    <row r="1275" spans="3:6" ht="24.95" customHeight="1" x14ac:dyDescent="0.3">
      <c r="C1275" s="76"/>
      <c r="D1275" s="113"/>
      <c r="E1275" s="113"/>
      <c r="F1275" s="113"/>
    </row>
    <row r="1276" spans="3:6" ht="24.95" customHeight="1" x14ac:dyDescent="0.3">
      <c r="C1276" s="76"/>
      <c r="D1276" s="113"/>
      <c r="E1276" s="113"/>
      <c r="F1276" s="113"/>
    </row>
    <row r="1277" spans="3:6" ht="24.95" customHeight="1" x14ac:dyDescent="0.3">
      <c r="C1277" s="76"/>
      <c r="D1277" s="113"/>
      <c r="E1277" s="113"/>
      <c r="F1277" s="113"/>
    </row>
    <row r="1278" spans="3:6" ht="24.95" customHeight="1" x14ac:dyDescent="0.3">
      <c r="C1278" s="76"/>
      <c r="D1278" s="113"/>
      <c r="E1278" s="113"/>
      <c r="F1278" s="113"/>
    </row>
    <row r="1279" spans="3:6" ht="24.95" customHeight="1" x14ac:dyDescent="0.3">
      <c r="C1279" s="76"/>
      <c r="D1279" s="113"/>
      <c r="E1279" s="113"/>
      <c r="F1279" s="113"/>
    </row>
    <row r="1280" spans="3:6" ht="24.95" customHeight="1" x14ac:dyDescent="0.3">
      <c r="C1280" s="76"/>
      <c r="D1280" s="113"/>
      <c r="E1280" s="113"/>
      <c r="F1280" s="113"/>
    </row>
    <row r="1281" spans="3:6" ht="24.95" customHeight="1" x14ac:dyDescent="0.3">
      <c r="C1281" s="76"/>
      <c r="D1281" s="113"/>
      <c r="E1281" s="113"/>
      <c r="F1281" s="113"/>
    </row>
    <row r="1282" spans="3:6" ht="24.95" customHeight="1" x14ac:dyDescent="0.3">
      <c r="C1282" s="76"/>
      <c r="D1282" s="113"/>
      <c r="E1282" s="113"/>
      <c r="F1282" s="113"/>
    </row>
    <row r="1283" spans="3:6" ht="24.95" customHeight="1" x14ac:dyDescent="0.3">
      <c r="C1283" s="76"/>
      <c r="D1283" s="113"/>
      <c r="E1283" s="113"/>
      <c r="F1283" s="113"/>
    </row>
    <row r="1284" spans="3:6" ht="24.95" customHeight="1" x14ac:dyDescent="0.3">
      <c r="C1284" s="76"/>
      <c r="D1284" s="113"/>
      <c r="E1284" s="113"/>
      <c r="F1284" s="113"/>
    </row>
    <row r="1285" spans="3:6" ht="24.95" customHeight="1" x14ac:dyDescent="0.3">
      <c r="C1285" s="76"/>
      <c r="D1285" s="113"/>
      <c r="E1285" s="113"/>
      <c r="F1285" s="113"/>
    </row>
    <row r="1286" spans="3:6" ht="24.95" customHeight="1" x14ac:dyDescent="0.3">
      <c r="C1286" s="76"/>
      <c r="D1286" s="113"/>
      <c r="E1286" s="113"/>
      <c r="F1286" s="113"/>
    </row>
    <row r="1287" spans="3:6" ht="24.95" customHeight="1" x14ac:dyDescent="0.3">
      <c r="C1287" s="76"/>
      <c r="D1287" s="113"/>
      <c r="E1287" s="113"/>
      <c r="F1287" s="113"/>
    </row>
    <row r="1288" spans="3:6" ht="24.95" customHeight="1" x14ac:dyDescent="0.3">
      <c r="C1288" s="76"/>
      <c r="D1288" s="113"/>
      <c r="E1288" s="113"/>
      <c r="F1288" s="113"/>
    </row>
    <row r="1289" spans="3:6" ht="24.95" customHeight="1" x14ac:dyDescent="0.3">
      <c r="C1289" s="76"/>
      <c r="D1289" s="113"/>
      <c r="E1289" s="113"/>
      <c r="F1289" s="113"/>
    </row>
    <row r="1290" spans="3:6" ht="24.95" customHeight="1" x14ac:dyDescent="0.3">
      <c r="C1290" s="76"/>
      <c r="D1290" s="113"/>
      <c r="E1290" s="113"/>
      <c r="F1290" s="113"/>
    </row>
    <row r="1291" spans="3:6" ht="24.95" customHeight="1" x14ac:dyDescent="0.3">
      <c r="C1291" s="76"/>
      <c r="D1291" s="113"/>
      <c r="E1291" s="113"/>
      <c r="F1291" s="113"/>
    </row>
    <row r="1292" spans="3:6" ht="24.95" customHeight="1" x14ac:dyDescent="0.3">
      <c r="C1292" s="76"/>
      <c r="D1292" s="113"/>
      <c r="E1292" s="113"/>
      <c r="F1292" s="113"/>
    </row>
    <row r="1293" spans="3:6" ht="24.95" customHeight="1" x14ac:dyDescent="0.3">
      <c r="C1293" s="76"/>
      <c r="D1293" s="113"/>
      <c r="E1293" s="113"/>
      <c r="F1293" s="113"/>
    </row>
    <row r="1294" spans="3:6" ht="24.95" customHeight="1" x14ac:dyDescent="0.3">
      <c r="C1294" s="76"/>
      <c r="D1294" s="113"/>
      <c r="E1294" s="113"/>
      <c r="F1294" s="113"/>
    </row>
    <row r="1295" spans="3:6" ht="24.95" customHeight="1" x14ac:dyDescent="0.3">
      <c r="C1295" s="76"/>
      <c r="D1295" s="113"/>
      <c r="E1295" s="113"/>
      <c r="F1295" s="113"/>
    </row>
    <row r="1296" spans="3:6" ht="24.95" customHeight="1" x14ac:dyDescent="0.3">
      <c r="C1296" s="76"/>
      <c r="D1296" s="113"/>
      <c r="E1296" s="113"/>
      <c r="F1296" s="113"/>
    </row>
    <row r="1297" spans="3:6" ht="24.95" customHeight="1" x14ac:dyDescent="0.3">
      <c r="C1297" s="76"/>
      <c r="D1297" s="113"/>
      <c r="E1297" s="113"/>
      <c r="F1297" s="113"/>
    </row>
    <row r="1298" spans="3:6" ht="24.95" customHeight="1" x14ac:dyDescent="0.3">
      <c r="C1298" s="76"/>
      <c r="D1298" s="113"/>
      <c r="E1298" s="113"/>
      <c r="F1298" s="113"/>
    </row>
    <row r="1299" spans="3:6" ht="24.95" customHeight="1" x14ac:dyDescent="0.3">
      <c r="C1299" s="76"/>
      <c r="D1299" s="113"/>
      <c r="E1299" s="113"/>
      <c r="F1299" s="113"/>
    </row>
    <row r="1300" spans="3:6" ht="24.95" customHeight="1" x14ac:dyDescent="0.3">
      <c r="C1300" s="76"/>
      <c r="D1300" s="113"/>
      <c r="E1300" s="113"/>
      <c r="F1300" s="113"/>
    </row>
    <row r="1301" spans="3:6" ht="24.95" customHeight="1" x14ac:dyDescent="0.3">
      <c r="C1301" s="76"/>
      <c r="D1301" s="113"/>
      <c r="E1301" s="113"/>
      <c r="F1301" s="113"/>
    </row>
    <row r="1302" spans="3:6" ht="24.95" customHeight="1" x14ac:dyDescent="0.3">
      <c r="C1302" s="76"/>
      <c r="D1302" s="113"/>
      <c r="E1302" s="113"/>
      <c r="F1302" s="113"/>
    </row>
    <row r="1303" spans="3:6" ht="24.95" customHeight="1" x14ac:dyDescent="0.3">
      <c r="C1303" s="76"/>
      <c r="D1303" s="113"/>
      <c r="E1303" s="113"/>
      <c r="F1303" s="113"/>
    </row>
    <row r="1304" spans="3:6" ht="24.95" customHeight="1" x14ac:dyDescent="0.3">
      <c r="C1304" s="76"/>
      <c r="D1304" s="113"/>
      <c r="E1304" s="113"/>
      <c r="F1304" s="113"/>
    </row>
    <row r="1305" spans="3:6" ht="24.95" customHeight="1" x14ac:dyDescent="0.3">
      <c r="C1305" s="76"/>
      <c r="D1305" s="113"/>
      <c r="E1305" s="113"/>
      <c r="F1305" s="113"/>
    </row>
    <row r="1306" spans="3:6" ht="24.95" customHeight="1" x14ac:dyDescent="0.3">
      <c r="C1306" s="76"/>
      <c r="D1306" s="113"/>
      <c r="E1306" s="113"/>
      <c r="F1306" s="113"/>
    </row>
    <row r="1307" spans="3:6" ht="24.95" customHeight="1" x14ac:dyDescent="0.3">
      <c r="C1307" s="76"/>
      <c r="D1307" s="113"/>
      <c r="E1307" s="113"/>
      <c r="F1307" s="113"/>
    </row>
    <row r="1308" spans="3:6" ht="24.95" customHeight="1" x14ac:dyDescent="0.3">
      <c r="C1308" s="76"/>
      <c r="D1308" s="113"/>
      <c r="E1308" s="113"/>
      <c r="F1308" s="113"/>
    </row>
    <row r="1309" spans="3:6" ht="24.95" customHeight="1" x14ac:dyDescent="0.3">
      <c r="C1309" s="76"/>
      <c r="D1309" s="113"/>
      <c r="E1309" s="113"/>
      <c r="F1309" s="113"/>
    </row>
    <row r="1310" spans="3:6" ht="24.95" customHeight="1" x14ac:dyDescent="0.3">
      <c r="C1310" s="76"/>
      <c r="D1310" s="113"/>
      <c r="E1310" s="113"/>
      <c r="F1310" s="113"/>
    </row>
    <row r="1311" spans="3:6" ht="24.95" customHeight="1" x14ac:dyDescent="0.3">
      <c r="C1311" s="76"/>
      <c r="D1311" s="113"/>
      <c r="E1311" s="113"/>
      <c r="F1311" s="113"/>
    </row>
    <row r="1312" spans="3:6" ht="24.95" customHeight="1" x14ac:dyDescent="0.3">
      <c r="C1312" s="76"/>
      <c r="D1312" s="113"/>
      <c r="E1312" s="113"/>
      <c r="F1312" s="113"/>
    </row>
    <row r="1313" spans="3:6" ht="24.95" customHeight="1" x14ac:dyDescent="0.3">
      <c r="C1313" s="76"/>
      <c r="D1313" s="113"/>
      <c r="E1313" s="113"/>
      <c r="F1313" s="113"/>
    </row>
    <row r="1314" spans="3:6" ht="24.95" customHeight="1" x14ac:dyDescent="0.3">
      <c r="C1314" s="76"/>
      <c r="D1314" s="113"/>
      <c r="E1314" s="113"/>
      <c r="F1314" s="113"/>
    </row>
    <row r="1315" spans="3:6" ht="24.95" customHeight="1" x14ac:dyDescent="0.3">
      <c r="C1315" s="76"/>
      <c r="D1315" s="113"/>
      <c r="E1315" s="113"/>
      <c r="F1315" s="113"/>
    </row>
    <row r="1316" spans="3:6" ht="24.95" customHeight="1" x14ac:dyDescent="0.3">
      <c r="C1316" s="76"/>
      <c r="D1316" s="113"/>
      <c r="E1316" s="113"/>
      <c r="F1316" s="113"/>
    </row>
    <row r="1317" spans="3:6" ht="24.95" customHeight="1" x14ac:dyDescent="0.3">
      <c r="C1317" s="76"/>
      <c r="D1317" s="113"/>
      <c r="E1317" s="113"/>
      <c r="F1317" s="113"/>
    </row>
    <row r="1318" spans="3:6" ht="24.95" customHeight="1" x14ac:dyDescent="0.3">
      <c r="C1318" s="76"/>
      <c r="D1318" s="113"/>
      <c r="E1318" s="113"/>
      <c r="F1318" s="113"/>
    </row>
    <row r="1319" spans="3:6" ht="24.95" customHeight="1" x14ac:dyDescent="0.3">
      <c r="C1319" s="76"/>
      <c r="D1319" s="113"/>
      <c r="E1319" s="113"/>
      <c r="F1319" s="113"/>
    </row>
    <row r="1320" spans="3:6" ht="24.95" customHeight="1" x14ac:dyDescent="0.3">
      <c r="C1320" s="76"/>
      <c r="D1320" s="113"/>
      <c r="E1320" s="113"/>
      <c r="F1320" s="113"/>
    </row>
    <row r="1321" spans="3:6" ht="24.95" customHeight="1" x14ac:dyDescent="0.3">
      <c r="C1321" s="76"/>
      <c r="D1321" s="113"/>
      <c r="E1321" s="113"/>
      <c r="F1321" s="113"/>
    </row>
    <row r="1322" spans="3:6" ht="24.95" customHeight="1" x14ac:dyDescent="0.3">
      <c r="C1322" s="76"/>
      <c r="D1322" s="113"/>
      <c r="E1322" s="113"/>
      <c r="F1322" s="113"/>
    </row>
    <row r="1323" spans="3:6" ht="24.95" customHeight="1" x14ac:dyDescent="0.3">
      <c r="C1323" s="76"/>
      <c r="D1323" s="113"/>
      <c r="E1323" s="113"/>
      <c r="F1323" s="113"/>
    </row>
    <row r="1324" spans="3:6" ht="24.95" customHeight="1" x14ac:dyDescent="0.3">
      <c r="C1324" s="76"/>
      <c r="D1324" s="113"/>
      <c r="E1324" s="113"/>
      <c r="F1324" s="113"/>
    </row>
    <row r="1325" spans="3:6" ht="24.95" customHeight="1" x14ac:dyDescent="0.3">
      <c r="C1325" s="76"/>
      <c r="D1325" s="113"/>
      <c r="E1325" s="113"/>
      <c r="F1325" s="113"/>
    </row>
    <row r="1326" spans="3:6" ht="24.95" customHeight="1" x14ac:dyDescent="0.3">
      <c r="C1326" s="76"/>
      <c r="D1326" s="113"/>
      <c r="E1326" s="113"/>
      <c r="F1326" s="113"/>
    </row>
    <row r="1327" spans="3:6" ht="24.95" customHeight="1" x14ac:dyDescent="0.3">
      <c r="C1327" s="76"/>
      <c r="D1327" s="113"/>
      <c r="E1327" s="113"/>
      <c r="F1327" s="113"/>
    </row>
    <row r="1328" spans="3:6" ht="24.95" customHeight="1" x14ac:dyDescent="0.3">
      <c r="C1328" s="76"/>
      <c r="D1328" s="113"/>
      <c r="E1328" s="113"/>
      <c r="F1328" s="113"/>
    </row>
    <row r="1329" spans="3:6" ht="24.95" customHeight="1" x14ac:dyDescent="0.3">
      <c r="C1329" s="76"/>
      <c r="D1329" s="113"/>
      <c r="E1329" s="113"/>
      <c r="F1329" s="113"/>
    </row>
    <row r="1330" spans="3:6" ht="24.95" customHeight="1" x14ac:dyDescent="0.3">
      <c r="C1330" s="76"/>
      <c r="D1330" s="113"/>
      <c r="E1330" s="113"/>
      <c r="F1330" s="113"/>
    </row>
    <row r="1331" spans="3:6" ht="24.95" customHeight="1" x14ac:dyDescent="0.3">
      <c r="C1331" s="76"/>
      <c r="D1331" s="113"/>
      <c r="E1331" s="113"/>
      <c r="F1331" s="113"/>
    </row>
    <row r="1332" spans="3:6" ht="24.95" customHeight="1" x14ac:dyDescent="0.3">
      <c r="C1332" s="76"/>
      <c r="D1332" s="113"/>
      <c r="E1332" s="113"/>
      <c r="F1332" s="113"/>
    </row>
    <row r="1333" spans="3:6" ht="24.95" customHeight="1" x14ac:dyDescent="0.3">
      <c r="C1333" s="76"/>
      <c r="D1333" s="113"/>
      <c r="E1333" s="113"/>
      <c r="F1333" s="113"/>
    </row>
    <row r="1334" spans="3:6" ht="24.95" customHeight="1" x14ac:dyDescent="0.3">
      <c r="C1334" s="76"/>
      <c r="D1334" s="113"/>
      <c r="E1334" s="113"/>
      <c r="F1334" s="113"/>
    </row>
    <row r="1335" spans="3:6" ht="24.95" customHeight="1" x14ac:dyDescent="0.3">
      <c r="C1335" s="76"/>
      <c r="D1335" s="113"/>
      <c r="E1335" s="113"/>
      <c r="F1335" s="113"/>
    </row>
    <row r="1336" spans="3:6" ht="24.95" customHeight="1" x14ac:dyDescent="0.3">
      <c r="C1336" s="76"/>
      <c r="D1336" s="113"/>
      <c r="E1336" s="113"/>
      <c r="F1336" s="113"/>
    </row>
    <row r="1337" spans="3:6" ht="24.95" customHeight="1" x14ac:dyDescent="0.3">
      <c r="C1337" s="76"/>
      <c r="D1337" s="113"/>
      <c r="E1337" s="113"/>
      <c r="F1337" s="113"/>
    </row>
    <row r="1338" spans="3:6" ht="24.95" customHeight="1" x14ac:dyDescent="0.3">
      <c r="C1338" s="76"/>
      <c r="D1338" s="113"/>
      <c r="E1338" s="113"/>
      <c r="F1338" s="113"/>
    </row>
    <row r="1339" spans="3:6" ht="24.95" customHeight="1" x14ac:dyDescent="0.3">
      <c r="C1339" s="76"/>
      <c r="D1339" s="113"/>
      <c r="E1339" s="113"/>
      <c r="F1339" s="113"/>
    </row>
    <row r="1340" spans="3:6" ht="24.95" customHeight="1" x14ac:dyDescent="0.3">
      <c r="C1340" s="76"/>
      <c r="D1340" s="113"/>
      <c r="E1340" s="113"/>
      <c r="F1340" s="113"/>
    </row>
    <row r="1341" spans="3:6" ht="24.95" customHeight="1" x14ac:dyDescent="0.3">
      <c r="C1341" s="76"/>
      <c r="D1341" s="113"/>
      <c r="E1341" s="113"/>
      <c r="F1341" s="113"/>
    </row>
    <row r="1342" spans="3:6" ht="24.95" customHeight="1" x14ac:dyDescent="0.3">
      <c r="C1342" s="76"/>
      <c r="D1342" s="113"/>
      <c r="E1342" s="113"/>
      <c r="F1342" s="113"/>
    </row>
    <row r="1343" spans="3:6" ht="24.95" customHeight="1" x14ac:dyDescent="0.3">
      <c r="C1343" s="76"/>
      <c r="D1343" s="113"/>
      <c r="E1343" s="113"/>
      <c r="F1343" s="113"/>
    </row>
    <row r="1344" spans="3:6" ht="24.95" customHeight="1" x14ac:dyDescent="0.3">
      <c r="C1344" s="76"/>
      <c r="D1344" s="113"/>
      <c r="E1344" s="113"/>
      <c r="F1344" s="113"/>
    </row>
    <row r="1345" spans="3:6" ht="24.95" customHeight="1" x14ac:dyDescent="0.3">
      <c r="C1345" s="76"/>
      <c r="D1345" s="113"/>
      <c r="E1345" s="113"/>
      <c r="F1345" s="113"/>
    </row>
    <row r="1346" spans="3:6" ht="24.95" customHeight="1" x14ac:dyDescent="0.3">
      <c r="C1346" s="76"/>
      <c r="D1346" s="113"/>
      <c r="E1346" s="113"/>
      <c r="F1346" s="113"/>
    </row>
    <row r="1347" spans="3:6" ht="24.95" customHeight="1" x14ac:dyDescent="0.3">
      <c r="C1347" s="76"/>
      <c r="D1347" s="113"/>
      <c r="E1347" s="113"/>
      <c r="F1347" s="113"/>
    </row>
    <row r="1348" spans="3:6" ht="24.95" customHeight="1" x14ac:dyDescent="0.3">
      <c r="C1348" s="76"/>
      <c r="D1348" s="113"/>
      <c r="E1348" s="113"/>
      <c r="F1348" s="113"/>
    </row>
    <row r="1349" spans="3:6" ht="24.95" customHeight="1" x14ac:dyDescent="0.3">
      <c r="C1349" s="76"/>
      <c r="D1349" s="113"/>
      <c r="E1349" s="113"/>
      <c r="F1349" s="113"/>
    </row>
    <row r="1350" spans="3:6" ht="24.95" customHeight="1" x14ac:dyDescent="0.3">
      <c r="C1350" s="76"/>
      <c r="D1350" s="113"/>
      <c r="E1350" s="113"/>
      <c r="F1350" s="113"/>
    </row>
    <row r="1351" spans="3:6" ht="24.95" customHeight="1" x14ac:dyDescent="0.3">
      <c r="C1351" s="76"/>
      <c r="D1351" s="113"/>
      <c r="E1351" s="113"/>
      <c r="F1351" s="113"/>
    </row>
    <row r="1352" spans="3:6" ht="24.95" customHeight="1" x14ac:dyDescent="0.3">
      <c r="C1352" s="76"/>
      <c r="D1352" s="113"/>
      <c r="E1352" s="113"/>
      <c r="F1352" s="113"/>
    </row>
    <row r="1353" spans="3:6" ht="24.95" customHeight="1" x14ac:dyDescent="0.3">
      <c r="C1353" s="76"/>
      <c r="D1353" s="113"/>
      <c r="E1353" s="113"/>
      <c r="F1353" s="113"/>
    </row>
    <row r="1354" spans="3:6" ht="24.95" customHeight="1" x14ac:dyDescent="0.3">
      <c r="C1354" s="76"/>
      <c r="D1354" s="113"/>
      <c r="E1354" s="113"/>
      <c r="F1354" s="113"/>
    </row>
    <row r="1355" spans="3:6" ht="24.95" customHeight="1" x14ac:dyDescent="0.3">
      <c r="C1355" s="76"/>
      <c r="D1355" s="113"/>
      <c r="E1355" s="113"/>
      <c r="F1355" s="113"/>
    </row>
    <row r="1356" spans="3:6" ht="24.95" customHeight="1" x14ac:dyDescent="0.3">
      <c r="C1356" s="76"/>
      <c r="D1356" s="113"/>
      <c r="E1356" s="113"/>
      <c r="F1356" s="113"/>
    </row>
    <row r="1357" spans="3:6" ht="24.95" customHeight="1" x14ac:dyDescent="0.3">
      <c r="C1357" s="76"/>
      <c r="D1357" s="113"/>
      <c r="E1357" s="113"/>
      <c r="F1357" s="113"/>
    </row>
    <row r="1358" spans="3:6" ht="24.95" customHeight="1" x14ac:dyDescent="0.3">
      <c r="C1358" s="76"/>
      <c r="D1358" s="113"/>
      <c r="E1358" s="113"/>
      <c r="F1358" s="113"/>
    </row>
    <row r="1359" spans="3:6" ht="24.95" customHeight="1" x14ac:dyDescent="0.3">
      <c r="C1359" s="76"/>
      <c r="D1359" s="113"/>
      <c r="E1359" s="113"/>
      <c r="F1359" s="113"/>
    </row>
    <row r="1360" spans="3:6" ht="24.95" customHeight="1" x14ac:dyDescent="0.3">
      <c r="C1360" s="76"/>
      <c r="D1360" s="113"/>
      <c r="E1360" s="113"/>
      <c r="F1360" s="113"/>
    </row>
    <row r="1361" spans="3:6" ht="24.95" customHeight="1" x14ac:dyDescent="0.3">
      <c r="C1361" s="76"/>
      <c r="D1361" s="113"/>
      <c r="E1361" s="113"/>
      <c r="F1361" s="113"/>
    </row>
    <row r="1362" spans="3:6" ht="24.95" customHeight="1" x14ac:dyDescent="0.3">
      <c r="C1362" s="76"/>
      <c r="D1362" s="113"/>
      <c r="E1362" s="113"/>
      <c r="F1362" s="113"/>
    </row>
    <row r="1363" spans="3:6" ht="24.95" customHeight="1" x14ac:dyDescent="0.3">
      <c r="C1363" s="76"/>
      <c r="D1363" s="113"/>
      <c r="E1363" s="113"/>
      <c r="F1363" s="113"/>
    </row>
    <row r="1364" spans="3:6" ht="24.95" customHeight="1" x14ac:dyDescent="0.3">
      <c r="C1364" s="76"/>
      <c r="D1364" s="113"/>
      <c r="E1364" s="113"/>
      <c r="F1364" s="113"/>
    </row>
    <row r="1365" spans="3:6" ht="24.95" customHeight="1" x14ac:dyDescent="0.3">
      <c r="C1365" s="76"/>
      <c r="D1365" s="113"/>
      <c r="E1365" s="113"/>
      <c r="F1365" s="113"/>
    </row>
    <row r="1366" spans="3:6" ht="24.95" customHeight="1" x14ac:dyDescent="0.3">
      <c r="C1366" s="76"/>
      <c r="D1366" s="113"/>
      <c r="E1366" s="113"/>
      <c r="F1366" s="113"/>
    </row>
    <row r="1367" spans="3:6" ht="24.95" customHeight="1" x14ac:dyDescent="0.3">
      <c r="C1367" s="76"/>
      <c r="D1367" s="113"/>
      <c r="E1367" s="113"/>
      <c r="F1367" s="113"/>
    </row>
    <row r="1368" spans="3:6" ht="24.95" customHeight="1" x14ac:dyDescent="0.3">
      <c r="C1368" s="76"/>
      <c r="D1368" s="113"/>
      <c r="E1368" s="113"/>
      <c r="F1368" s="113"/>
    </row>
    <row r="1369" spans="3:6" ht="24.95" customHeight="1" x14ac:dyDescent="0.3">
      <c r="C1369" s="76"/>
      <c r="D1369" s="113"/>
      <c r="E1369" s="113"/>
      <c r="F1369" s="113"/>
    </row>
    <row r="1370" spans="3:6" ht="24.95" customHeight="1" x14ac:dyDescent="0.3">
      <c r="C1370" s="76"/>
      <c r="D1370" s="113"/>
      <c r="E1370" s="113"/>
      <c r="F1370" s="113"/>
    </row>
    <row r="1371" spans="3:6" ht="24.95" customHeight="1" x14ac:dyDescent="0.3">
      <c r="C1371" s="76"/>
      <c r="D1371" s="113"/>
      <c r="E1371" s="113"/>
      <c r="F1371" s="113"/>
    </row>
    <row r="1372" spans="3:6" ht="24.95" customHeight="1" x14ac:dyDescent="0.3">
      <c r="C1372" s="76"/>
      <c r="D1372" s="113"/>
      <c r="E1372" s="113"/>
      <c r="F1372" s="113"/>
    </row>
    <row r="1373" spans="3:6" ht="24.95" customHeight="1" x14ac:dyDescent="0.3">
      <c r="C1373" s="76"/>
      <c r="D1373" s="113"/>
      <c r="E1373" s="113"/>
      <c r="F1373" s="113"/>
    </row>
    <row r="1374" spans="3:6" ht="24.95" customHeight="1" x14ac:dyDescent="0.3">
      <c r="C1374" s="76"/>
      <c r="D1374" s="113"/>
      <c r="E1374" s="113"/>
      <c r="F1374" s="113"/>
    </row>
    <row r="1375" spans="3:6" ht="24.95" customHeight="1" x14ac:dyDescent="0.3">
      <c r="C1375" s="76"/>
      <c r="D1375" s="113"/>
      <c r="E1375" s="113"/>
      <c r="F1375" s="113"/>
    </row>
    <row r="1376" spans="3:6" ht="24.95" customHeight="1" x14ac:dyDescent="0.3">
      <c r="C1376" s="76"/>
      <c r="D1376" s="113"/>
      <c r="E1376" s="113"/>
      <c r="F1376" s="113"/>
    </row>
    <row r="1377" spans="3:6" ht="24.95" customHeight="1" x14ac:dyDescent="0.3">
      <c r="C1377" s="76"/>
      <c r="D1377" s="113"/>
      <c r="E1377" s="113"/>
      <c r="F1377" s="113"/>
    </row>
    <row r="1378" spans="3:6" ht="24.95" customHeight="1" x14ac:dyDescent="0.3">
      <c r="C1378" s="76"/>
      <c r="D1378" s="113"/>
      <c r="E1378" s="113"/>
      <c r="F1378" s="113"/>
    </row>
    <row r="1379" spans="3:6" ht="24.95" customHeight="1" x14ac:dyDescent="0.3">
      <c r="C1379" s="76"/>
      <c r="D1379" s="113"/>
      <c r="E1379" s="113"/>
      <c r="F1379" s="113"/>
    </row>
    <row r="1380" spans="3:6" ht="24.95" customHeight="1" x14ac:dyDescent="0.3">
      <c r="C1380" s="76"/>
      <c r="D1380" s="113"/>
      <c r="E1380" s="113"/>
      <c r="F1380" s="113"/>
    </row>
    <row r="1381" spans="3:6" ht="24.95" customHeight="1" x14ac:dyDescent="0.3">
      <c r="C1381" s="76"/>
      <c r="D1381" s="113"/>
      <c r="E1381" s="113"/>
      <c r="F1381" s="113"/>
    </row>
    <row r="1382" spans="3:6" ht="24.95" customHeight="1" x14ac:dyDescent="0.3">
      <c r="C1382" s="76"/>
      <c r="D1382" s="113"/>
      <c r="E1382" s="113"/>
      <c r="F1382" s="113"/>
    </row>
    <row r="1383" spans="3:6" ht="24.95" customHeight="1" x14ac:dyDescent="0.3">
      <c r="C1383" s="76"/>
      <c r="D1383" s="113"/>
      <c r="E1383" s="113"/>
      <c r="F1383" s="113"/>
    </row>
    <row r="1384" spans="3:6" ht="24.95" customHeight="1" x14ac:dyDescent="0.3">
      <c r="C1384" s="76"/>
      <c r="D1384" s="113"/>
      <c r="E1384" s="113"/>
      <c r="F1384" s="113"/>
    </row>
    <row r="1385" spans="3:6" ht="24.95" customHeight="1" x14ac:dyDescent="0.3">
      <c r="C1385" s="76"/>
      <c r="D1385" s="113"/>
      <c r="E1385" s="113"/>
      <c r="F1385" s="113"/>
    </row>
    <row r="1386" spans="3:6" ht="24.95" customHeight="1" x14ac:dyDescent="0.3">
      <c r="C1386" s="76"/>
      <c r="D1386" s="113"/>
      <c r="E1386" s="113"/>
      <c r="F1386" s="113"/>
    </row>
    <row r="1387" spans="3:6" ht="24.95" customHeight="1" x14ac:dyDescent="0.3">
      <c r="C1387" s="76"/>
      <c r="D1387" s="113"/>
      <c r="E1387" s="113"/>
      <c r="F1387" s="113"/>
    </row>
    <row r="1388" spans="3:6" ht="24.95" customHeight="1" x14ac:dyDescent="0.3">
      <c r="C1388" s="76"/>
      <c r="D1388" s="113"/>
      <c r="E1388" s="113"/>
      <c r="F1388" s="113"/>
    </row>
    <row r="1389" spans="3:6" ht="24.95" customHeight="1" x14ac:dyDescent="0.3">
      <c r="C1389" s="76"/>
      <c r="D1389" s="113"/>
      <c r="E1389" s="113"/>
      <c r="F1389" s="113"/>
    </row>
    <row r="1390" spans="3:6" ht="24.95" customHeight="1" x14ac:dyDescent="0.3">
      <c r="C1390" s="76"/>
      <c r="D1390" s="113"/>
      <c r="E1390" s="113"/>
      <c r="F1390" s="113"/>
    </row>
    <row r="1391" spans="3:6" ht="24.95" customHeight="1" x14ac:dyDescent="0.3">
      <c r="C1391" s="76"/>
      <c r="D1391" s="113"/>
      <c r="E1391" s="113"/>
      <c r="F1391" s="113"/>
    </row>
    <row r="1392" spans="3:6" ht="24.95" customHeight="1" x14ac:dyDescent="0.3">
      <c r="C1392" s="76"/>
      <c r="D1392" s="113"/>
      <c r="E1392" s="113"/>
      <c r="F1392" s="113"/>
    </row>
    <row r="1393" spans="3:6" ht="24.95" customHeight="1" x14ac:dyDescent="0.3">
      <c r="C1393" s="76"/>
      <c r="D1393" s="113"/>
      <c r="E1393" s="113"/>
      <c r="F1393" s="113"/>
    </row>
    <row r="1394" spans="3:6" ht="24.95" customHeight="1" x14ac:dyDescent="0.3">
      <c r="C1394" s="76"/>
      <c r="D1394" s="113"/>
      <c r="E1394" s="113"/>
      <c r="F1394" s="113"/>
    </row>
    <row r="1395" spans="3:6" ht="24.95" customHeight="1" x14ac:dyDescent="0.3">
      <c r="C1395" s="76"/>
      <c r="D1395" s="113"/>
      <c r="E1395" s="113"/>
      <c r="F1395" s="113"/>
    </row>
    <row r="1396" spans="3:6" ht="24.95" customHeight="1" x14ac:dyDescent="0.3">
      <c r="C1396" s="76"/>
      <c r="D1396" s="113"/>
      <c r="E1396" s="113"/>
      <c r="F1396" s="113"/>
    </row>
    <row r="1397" spans="3:6" ht="24.95" customHeight="1" x14ac:dyDescent="0.3">
      <c r="C1397" s="76"/>
      <c r="D1397" s="113"/>
      <c r="E1397" s="113"/>
      <c r="F1397" s="113"/>
    </row>
    <row r="1398" spans="3:6" ht="24.95" customHeight="1" x14ac:dyDescent="0.3">
      <c r="C1398" s="76"/>
      <c r="D1398" s="113"/>
      <c r="E1398" s="113"/>
      <c r="F1398" s="113"/>
    </row>
    <row r="1399" spans="3:6" ht="24.95" customHeight="1" x14ac:dyDescent="0.3">
      <c r="C1399" s="76"/>
      <c r="D1399" s="113"/>
      <c r="E1399" s="113"/>
      <c r="F1399" s="113"/>
    </row>
    <row r="1400" spans="3:6" ht="24.95" customHeight="1" x14ac:dyDescent="0.3">
      <c r="C1400" s="76"/>
      <c r="D1400" s="113"/>
      <c r="E1400" s="113"/>
      <c r="F1400" s="113"/>
    </row>
    <row r="1401" spans="3:6" ht="24.95" customHeight="1" x14ac:dyDescent="0.3">
      <c r="C1401" s="76"/>
      <c r="D1401" s="113"/>
      <c r="E1401" s="113"/>
      <c r="F1401" s="113"/>
    </row>
    <row r="1402" spans="3:6" ht="24.95" customHeight="1" x14ac:dyDescent="0.3">
      <c r="C1402" s="76"/>
      <c r="D1402" s="113"/>
      <c r="E1402" s="113"/>
      <c r="F1402" s="113"/>
    </row>
    <row r="1403" spans="3:6" ht="24.95" customHeight="1" x14ac:dyDescent="0.3">
      <c r="C1403" s="76"/>
      <c r="D1403" s="113"/>
      <c r="E1403" s="113"/>
      <c r="F1403" s="113"/>
    </row>
    <row r="1404" spans="3:6" ht="24.95" customHeight="1" x14ac:dyDescent="0.3">
      <c r="C1404" s="76"/>
      <c r="D1404" s="113"/>
      <c r="E1404" s="113"/>
      <c r="F1404" s="113"/>
    </row>
    <row r="1405" spans="3:6" ht="24.95" customHeight="1" x14ac:dyDescent="0.3">
      <c r="C1405" s="76"/>
      <c r="D1405" s="113"/>
      <c r="E1405" s="113"/>
      <c r="F1405" s="113"/>
    </row>
    <row r="1406" spans="3:6" ht="24.95" customHeight="1" x14ac:dyDescent="0.3">
      <c r="C1406" s="76"/>
      <c r="D1406" s="113"/>
      <c r="E1406" s="113"/>
      <c r="F1406" s="113"/>
    </row>
    <row r="1407" spans="3:6" ht="24.95" customHeight="1" x14ac:dyDescent="0.3">
      <c r="C1407" s="76"/>
      <c r="D1407" s="113"/>
      <c r="E1407" s="113"/>
      <c r="F1407" s="113"/>
    </row>
    <row r="1408" spans="3:6" ht="24.95" customHeight="1" x14ac:dyDescent="0.3">
      <c r="C1408" s="76"/>
      <c r="D1408" s="113"/>
      <c r="E1408" s="113"/>
      <c r="F1408" s="113"/>
    </row>
    <row r="1409" spans="3:6" ht="24.95" customHeight="1" x14ac:dyDescent="0.3">
      <c r="C1409" s="76"/>
      <c r="D1409" s="113"/>
      <c r="E1409" s="113"/>
      <c r="F1409" s="113"/>
    </row>
    <row r="1410" spans="3:6" ht="24.95" customHeight="1" x14ac:dyDescent="0.3">
      <c r="C1410" s="76"/>
      <c r="D1410" s="113"/>
      <c r="E1410" s="113"/>
      <c r="F1410" s="113"/>
    </row>
    <row r="1411" spans="3:6" ht="24.95" customHeight="1" x14ac:dyDescent="0.3">
      <c r="C1411" s="76"/>
      <c r="D1411" s="113"/>
      <c r="E1411" s="113"/>
      <c r="F1411" s="113"/>
    </row>
    <row r="1412" spans="3:6" ht="24.95" customHeight="1" x14ac:dyDescent="0.3">
      <c r="C1412" s="76"/>
      <c r="D1412" s="113"/>
      <c r="E1412" s="113"/>
      <c r="F1412" s="113"/>
    </row>
    <row r="1413" spans="3:6" ht="24.95" customHeight="1" x14ac:dyDescent="0.3">
      <c r="C1413" s="76"/>
      <c r="D1413" s="113"/>
      <c r="E1413" s="113"/>
      <c r="F1413" s="113"/>
    </row>
    <row r="1414" spans="3:6" ht="24.95" customHeight="1" x14ac:dyDescent="0.3">
      <c r="C1414" s="76"/>
      <c r="D1414" s="113"/>
      <c r="E1414" s="113"/>
      <c r="F1414" s="113"/>
    </row>
    <row r="1415" spans="3:6" ht="24.95" customHeight="1" x14ac:dyDescent="0.3">
      <c r="C1415" s="76"/>
      <c r="D1415" s="113"/>
      <c r="E1415" s="113"/>
      <c r="F1415" s="113"/>
    </row>
    <row r="1416" spans="3:6" ht="24.95" customHeight="1" x14ac:dyDescent="0.3">
      <c r="C1416" s="76"/>
      <c r="D1416" s="113"/>
      <c r="E1416" s="113"/>
      <c r="F1416" s="113"/>
    </row>
    <row r="1417" spans="3:6" ht="24.95" customHeight="1" x14ac:dyDescent="0.3">
      <c r="C1417" s="76"/>
      <c r="D1417" s="113"/>
      <c r="E1417" s="113"/>
      <c r="F1417" s="113"/>
    </row>
    <row r="1418" spans="3:6" ht="24.95" customHeight="1" x14ac:dyDescent="0.3">
      <c r="C1418" s="76"/>
      <c r="D1418" s="113"/>
      <c r="E1418" s="113"/>
      <c r="F1418" s="113"/>
    </row>
    <row r="1419" spans="3:6" ht="24.95" customHeight="1" x14ac:dyDescent="0.3">
      <c r="C1419" s="76"/>
      <c r="D1419" s="113"/>
      <c r="E1419" s="113"/>
      <c r="F1419" s="113"/>
    </row>
    <row r="1420" spans="3:6" ht="24.95" customHeight="1" x14ac:dyDescent="0.3">
      <c r="C1420" s="76"/>
      <c r="D1420" s="113"/>
      <c r="E1420" s="113"/>
      <c r="F1420" s="113"/>
    </row>
    <row r="1421" spans="3:6" ht="24.95" customHeight="1" x14ac:dyDescent="0.3">
      <c r="C1421" s="76"/>
      <c r="D1421" s="113"/>
      <c r="E1421" s="113"/>
      <c r="F1421" s="113"/>
    </row>
    <row r="1422" spans="3:6" ht="24.95" customHeight="1" x14ac:dyDescent="0.3">
      <c r="C1422" s="76"/>
      <c r="D1422" s="113"/>
      <c r="E1422" s="113"/>
      <c r="F1422" s="113"/>
    </row>
    <row r="1423" spans="3:6" ht="24.95" customHeight="1" x14ac:dyDescent="0.3">
      <c r="C1423" s="76"/>
      <c r="D1423" s="113"/>
      <c r="E1423" s="113"/>
      <c r="F1423" s="113"/>
    </row>
    <row r="1424" spans="3:6" ht="24.95" customHeight="1" x14ac:dyDescent="0.3">
      <c r="C1424" s="76"/>
      <c r="D1424" s="113"/>
      <c r="E1424" s="113"/>
      <c r="F1424" s="113"/>
    </row>
    <row r="1425" spans="3:6" ht="24.95" customHeight="1" x14ac:dyDescent="0.3">
      <c r="C1425" s="76"/>
      <c r="D1425" s="113"/>
      <c r="E1425" s="113"/>
      <c r="F1425" s="113"/>
    </row>
    <row r="1426" spans="3:6" ht="24.95" customHeight="1" x14ac:dyDescent="0.3">
      <c r="C1426" s="76"/>
      <c r="D1426" s="113"/>
      <c r="E1426" s="113"/>
      <c r="F1426" s="113"/>
    </row>
    <row r="1427" spans="3:6" ht="24.95" customHeight="1" x14ac:dyDescent="0.3">
      <c r="C1427" s="76"/>
      <c r="D1427" s="113"/>
      <c r="E1427" s="113"/>
      <c r="F1427" s="113"/>
    </row>
    <row r="1428" spans="3:6" ht="24.95" customHeight="1" x14ac:dyDescent="0.3">
      <c r="C1428" s="76"/>
      <c r="D1428" s="113"/>
      <c r="E1428" s="113"/>
      <c r="F1428" s="113"/>
    </row>
    <row r="1429" spans="3:6" ht="24.95" customHeight="1" x14ac:dyDescent="0.3">
      <c r="C1429" s="76"/>
      <c r="D1429" s="113"/>
      <c r="E1429" s="113"/>
      <c r="F1429" s="113"/>
    </row>
    <row r="1430" spans="3:6" ht="24.95" customHeight="1" x14ac:dyDescent="0.3">
      <c r="C1430" s="76"/>
      <c r="D1430" s="113"/>
      <c r="E1430" s="113"/>
      <c r="F1430" s="113"/>
    </row>
    <row r="1431" spans="3:6" ht="24.95" customHeight="1" x14ac:dyDescent="0.3">
      <c r="C1431" s="76"/>
      <c r="D1431" s="113"/>
      <c r="E1431" s="113"/>
      <c r="F1431" s="113"/>
    </row>
    <row r="1432" spans="3:6" ht="24.95" customHeight="1" x14ac:dyDescent="0.3">
      <c r="C1432" s="76"/>
      <c r="D1432" s="113"/>
      <c r="E1432" s="113"/>
      <c r="F1432" s="113"/>
    </row>
    <row r="1433" spans="3:6" ht="24.95" customHeight="1" x14ac:dyDescent="0.3">
      <c r="C1433" s="76"/>
      <c r="D1433" s="113"/>
      <c r="E1433" s="113"/>
      <c r="F1433" s="113"/>
    </row>
    <row r="1434" spans="3:6" ht="24.95" customHeight="1" x14ac:dyDescent="0.3">
      <c r="C1434" s="76"/>
      <c r="D1434" s="113"/>
      <c r="E1434" s="113"/>
      <c r="F1434" s="113"/>
    </row>
    <row r="1435" spans="3:6" ht="24.95" customHeight="1" x14ac:dyDescent="0.3">
      <c r="C1435" s="76"/>
      <c r="D1435" s="113"/>
      <c r="E1435" s="113"/>
      <c r="F1435" s="113"/>
    </row>
    <row r="1436" spans="3:6" ht="24.95" customHeight="1" x14ac:dyDescent="0.3">
      <c r="C1436" s="76"/>
      <c r="D1436" s="113"/>
      <c r="E1436" s="113"/>
      <c r="F1436" s="113"/>
    </row>
    <row r="1437" spans="3:6" ht="24.95" customHeight="1" x14ac:dyDescent="0.3">
      <c r="C1437" s="76"/>
      <c r="D1437" s="113"/>
      <c r="E1437" s="113"/>
      <c r="F1437" s="113"/>
    </row>
    <row r="1438" spans="3:6" ht="24.95" customHeight="1" x14ac:dyDescent="0.3">
      <c r="C1438" s="76"/>
      <c r="D1438" s="113"/>
      <c r="E1438" s="113"/>
      <c r="F1438" s="113"/>
    </row>
    <row r="1439" spans="3:6" ht="24.95" customHeight="1" x14ac:dyDescent="0.3">
      <c r="C1439" s="76"/>
      <c r="D1439" s="113"/>
      <c r="E1439" s="113"/>
      <c r="F1439" s="113"/>
    </row>
    <row r="1440" spans="3:6" ht="24.95" customHeight="1" x14ac:dyDescent="0.3">
      <c r="C1440" s="76"/>
      <c r="D1440" s="113"/>
      <c r="E1440" s="113"/>
      <c r="F1440" s="113"/>
    </row>
    <row r="1441" spans="3:6" ht="24.95" customHeight="1" x14ac:dyDescent="0.3">
      <c r="C1441" s="76"/>
      <c r="D1441" s="113"/>
      <c r="E1441" s="113"/>
      <c r="F1441" s="113"/>
    </row>
    <row r="1442" spans="3:6" ht="24.95" customHeight="1" x14ac:dyDescent="0.3">
      <c r="C1442" s="76"/>
      <c r="D1442" s="113"/>
      <c r="E1442" s="113"/>
      <c r="F1442" s="113"/>
    </row>
    <row r="1443" spans="3:6" ht="24.95" customHeight="1" x14ac:dyDescent="0.3">
      <c r="C1443" s="76"/>
      <c r="D1443" s="113"/>
      <c r="E1443" s="113"/>
      <c r="F1443" s="113"/>
    </row>
    <row r="1444" spans="3:6" ht="24.95" customHeight="1" x14ac:dyDescent="0.3">
      <c r="C1444" s="76"/>
      <c r="D1444" s="113"/>
      <c r="E1444" s="113"/>
      <c r="F1444" s="113"/>
    </row>
    <row r="1445" spans="3:6" ht="24.95" customHeight="1" x14ac:dyDescent="0.3">
      <c r="C1445" s="76"/>
      <c r="D1445" s="113"/>
      <c r="E1445" s="113"/>
      <c r="F1445" s="113"/>
    </row>
    <row r="1446" spans="3:6" ht="24.95" customHeight="1" x14ac:dyDescent="0.3">
      <c r="C1446" s="76"/>
      <c r="D1446" s="113"/>
      <c r="E1446" s="113"/>
      <c r="F1446" s="113"/>
    </row>
    <row r="1447" spans="3:6" ht="24.95" customHeight="1" x14ac:dyDescent="0.3">
      <c r="C1447" s="76"/>
      <c r="D1447" s="113"/>
      <c r="E1447" s="113"/>
      <c r="F1447" s="113"/>
    </row>
    <row r="1448" spans="3:6" ht="24.95" customHeight="1" x14ac:dyDescent="0.3">
      <c r="C1448" s="76"/>
      <c r="D1448" s="113"/>
      <c r="E1448" s="113"/>
      <c r="F1448" s="113"/>
    </row>
    <row r="1449" spans="3:6" ht="24.95" customHeight="1" x14ac:dyDescent="0.3">
      <c r="C1449" s="76"/>
      <c r="D1449" s="113"/>
      <c r="E1449" s="113"/>
      <c r="F1449" s="113"/>
    </row>
    <row r="1450" spans="3:6" ht="24.95" customHeight="1" x14ac:dyDescent="0.3">
      <c r="C1450" s="76"/>
      <c r="D1450" s="113"/>
      <c r="E1450" s="113"/>
      <c r="F1450" s="113"/>
    </row>
    <row r="1451" spans="3:6" ht="24.95" customHeight="1" x14ac:dyDescent="0.3">
      <c r="C1451" s="76"/>
      <c r="D1451" s="113"/>
      <c r="E1451" s="113"/>
      <c r="F1451" s="113"/>
    </row>
    <row r="1452" spans="3:6" ht="24.95" customHeight="1" x14ac:dyDescent="0.3">
      <c r="C1452" s="76"/>
      <c r="D1452" s="113"/>
      <c r="E1452" s="113"/>
      <c r="F1452" s="113"/>
    </row>
    <row r="1453" spans="3:6" ht="24.95" customHeight="1" x14ac:dyDescent="0.3">
      <c r="C1453" s="76"/>
      <c r="D1453" s="113"/>
      <c r="E1453" s="113"/>
      <c r="F1453" s="113"/>
    </row>
    <row r="1454" spans="3:6" ht="24.95" customHeight="1" x14ac:dyDescent="0.3">
      <c r="C1454" s="76"/>
      <c r="D1454" s="113"/>
      <c r="E1454" s="113"/>
      <c r="F1454" s="113"/>
    </row>
    <row r="1455" spans="3:6" ht="24.95" customHeight="1" x14ac:dyDescent="0.3">
      <c r="C1455" s="76"/>
      <c r="D1455" s="113"/>
      <c r="E1455" s="113"/>
      <c r="F1455" s="113"/>
    </row>
    <row r="1456" spans="3:6" ht="24.95" customHeight="1" x14ac:dyDescent="0.3">
      <c r="C1456" s="76"/>
      <c r="D1456" s="113"/>
      <c r="E1456" s="113"/>
      <c r="F1456" s="113"/>
    </row>
    <row r="1457" spans="3:6" ht="24.95" customHeight="1" x14ac:dyDescent="0.3">
      <c r="C1457" s="76"/>
      <c r="D1457" s="113"/>
      <c r="E1457" s="113"/>
      <c r="F1457" s="113"/>
    </row>
    <row r="1458" spans="3:6" ht="24.95" customHeight="1" x14ac:dyDescent="0.3">
      <c r="C1458" s="76"/>
      <c r="D1458" s="113"/>
      <c r="E1458" s="113"/>
      <c r="F1458" s="113"/>
    </row>
    <row r="1459" spans="3:6" ht="24.95" customHeight="1" x14ac:dyDescent="0.3">
      <c r="C1459" s="76"/>
      <c r="D1459" s="113"/>
      <c r="E1459" s="113"/>
      <c r="F1459" s="113"/>
    </row>
    <row r="1460" spans="3:6" ht="24.95" customHeight="1" x14ac:dyDescent="0.3">
      <c r="C1460" s="76"/>
      <c r="D1460" s="113"/>
      <c r="E1460" s="113"/>
      <c r="F1460" s="113"/>
    </row>
    <row r="1461" spans="3:6" ht="24.95" customHeight="1" x14ac:dyDescent="0.3">
      <c r="C1461" s="76"/>
      <c r="D1461" s="113"/>
      <c r="E1461" s="113"/>
      <c r="F1461" s="113"/>
    </row>
    <row r="1462" spans="3:6" ht="24.95" customHeight="1" x14ac:dyDescent="0.3">
      <c r="C1462" s="76"/>
      <c r="D1462" s="113"/>
      <c r="E1462" s="113"/>
      <c r="F1462" s="113"/>
    </row>
    <row r="1463" spans="3:6" ht="24.95" customHeight="1" x14ac:dyDescent="0.3">
      <c r="C1463" s="76"/>
      <c r="D1463" s="113"/>
      <c r="E1463" s="113"/>
      <c r="F1463" s="113"/>
    </row>
    <row r="1464" spans="3:6" ht="24.95" customHeight="1" x14ac:dyDescent="0.3">
      <c r="C1464" s="76"/>
      <c r="D1464" s="113"/>
      <c r="E1464" s="113"/>
      <c r="F1464" s="113"/>
    </row>
    <row r="1465" spans="3:6" ht="24.95" customHeight="1" x14ac:dyDescent="0.3">
      <c r="C1465" s="76"/>
      <c r="D1465" s="113"/>
      <c r="E1465" s="113"/>
      <c r="F1465" s="113"/>
    </row>
    <row r="1466" spans="3:6" ht="24.95" customHeight="1" x14ac:dyDescent="0.3">
      <c r="C1466" s="76"/>
      <c r="D1466" s="113"/>
      <c r="E1466" s="113"/>
      <c r="F1466" s="113"/>
    </row>
    <row r="1467" spans="3:6" ht="24.95" customHeight="1" x14ac:dyDescent="0.3">
      <c r="C1467" s="76"/>
      <c r="D1467" s="113"/>
      <c r="E1467" s="113"/>
      <c r="F1467" s="113"/>
    </row>
    <row r="1468" spans="3:6" ht="24.95" customHeight="1" x14ac:dyDescent="0.3">
      <c r="C1468" s="76"/>
      <c r="D1468" s="113"/>
      <c r="E1468" s="113"/>
      <c r="F1468" s="113"/>
    </row>
    <row r="1469" spans="3:6" ht="24.95" customHeight="1" x14ac:dyDescent="0.3">
      <c r="C1469" s="76"/>
      <c r="D1469" s="113"/>
      <c r="E1469" s="113"/>
      <c r="F1469" s="113"/>
    </row>
    <row r="1470" spans="3:6" ht="24.95" customHeight="1" x14ac:dyDescent="0.3">
      <c r="C1470" s="76"/>
      <c r="D1470" s="113"/>
      <c r="E1470" s="113"/>
      <c r="F1470" s="113"/>
    </row>
    <row r="1471" spans="3:6" ht="24.95" customHeight="1" x14ac:dyDescent="0.3">
      <c r="C1471" s="76"/>
      <c r="D1471" s="113"/>
      <c r="E1471" s="113"/>
      <c r="F1471" s="113"/>
    </row>
    <row r="1472" spans="3:6" ht="24.95" customHeight="1" x14ac:dyDescent="0.3">
      <c r="C1472" s="76"/>
      <c r="D1472" s="113"/>
      <c r="E1472" s="113"/>
      <c r="F1472" s="113"/>
    </row>
    <row r="1473" spans="3:6" ht="24.95" customHeight="1" x14ac:dyDescent="0.3">
      <c r="C1473" s="76"/>
      <c r="D1473" s="113"/>
      <c r="E1473" s="113"/>
      <c r="F1473" s="113"/>
    </row>
    <row r="1474" spans="3:6" ht="24.95" customHeight="1" x14ac:dyDescent="0.3">
      <c r="C1474" s="76"/>
      <c r="D1474" s="113"/>
      <c r="E1474" s="113"/>
      <c r="F1474" s="113"/>
    </row>
    <row r="1475" spans="3:6" ht="24.95" customHeight="1" x14ac:dyDescent="0.3">
      <c r="C1475" s="76"/>
      <c r="D1475" s="113"/>
      <c r="E1475" s="113"/>
      <c r="F1475" s="113"/>
    </row>
    <row r="1476" spans="3:6" ht="24.95" customHeight="1" x14ac:dyDescent="0.3">
      <c r="C1476" s="76"/>
      <c r="D1476" s="113"/>
      <c r="E1476" s="113"/>
      <c r="F1476" s="113"/>
    </row>
    <row r="1477" spans="3:6" ht="24.95" customHeight="1" x14ac:dyDescent="0.3">
      <c r="C1477" s="76"/>
      <c r="D1477" s="113"/>
      <c r="E1477" s="113"/>
      <c r="F1477" s="113"/>
    </row>
    <row r="1478" spans="3:6" ht="24.95" customHeight="1" x14ac:dyDescent="0.3">
      <c r="C1478" s="76"/>
      <c r="D1478" s="113"/>
      <c r="E1478" s="113"/>
      <c r="F1478" s="113"/>
    </row>
    <row r="1479" spans="3:6" ht="24.95" customHeight="1" x14ac:dyDescent="0.3">
      <c r="C1479" s="76"/>
      <c r="D1479" s="113"/>
      <c r="E1479" s="113"/>
      <c r="F1479" s="113"/>
    </row>
    <row r="1480" spans="3:6" ht="24.95" customHeight="1" x14ac:dyDescent="0.3">
      <c r="C1480" s="76"/>
      <c r="D1480" s="113"/>
      <c r="E1480" s="113"/>
      <c r="F1480" s="113"/>
    </row>
    <row r="1481" spans="3:6" ht="24.95" customHeight="1" x14ac:dyDescent="0.3">
      <c r="C1481" s="76"/>
      <c r="D1481" s="113"/>
      <c r="E1481" s="113"/>
      <c r="F1481" s="113"/>
    </row>
    <row r="1482" spans="3:6" ht="24.95" customHeight="1" x14ac:dyDescent="0.3">
      <c r="C1482" s="76"/>
      <c r="D1482" s="113"/>
      <c r="E1482" s="113"/>
      <c r="F1482" s="113"/>
    </row>
    <row r="1483" spans="3:6" ht="24.95" customHeight="1" x14ac:dyDescent="0.3">
      <c r="C1483" s="76"/>
      <c r="D1483" s="113"/>
      <c r="E1483" s="113"/>
      <c r="F1483" s="113"/>
    </row>
    <row r="1484" spans="3:6" ht="24.95" customHeight="1" x14ac:dyDescent="0.3">
      <c r="C1484" s="76"/>
      <c r="D1484" s="113"/>
      <c r="E1484" s="113"/>
      <c r="F1484" s="113"/>
    </row>
    <row r="1485" spans="3:6" ht="24.95" customHeight="1" x14ac:dyDescent="0.3">
      <c r="C1485" s="76"/>
      <c r="D1485" s="113"/>
      <c r="E1485" s="113"/>
      <c r="F1485" s="113"/>
    </row>
    <row r="1486" spans="3:6" ht="24.95" customHeight="1" x14ac:dyDescent="0.3">
      <c r="C1486" s="76"/>
      <c r="D1486" s="113"/>
      <c r="E1486" s="113"/>
      <c r="F1486" s="113"/>
    </row>
    <row r="1487" spans="3:6" ht="24.95" customHeight="1" x14ac:dyDescent="0.3">
      <c r="C1487" s="76"/>
      <c r="D1487" s="113"/>
      <c r="E1487" s="113"/>
      <c r="F1487" s="113"/>
    </row>
    <row r="1488" spans="3:6" ht="24.95" customHeight="1" x14ac:dyDescent="0.3">
      <c r="C1488" s="76"/>
      <c r="D1488" s="113"/>
      <c r="E1488" s="113"/>
      <c r="F1488" s="113"/>
    </row>
    <row r="1489" spans="3:6" ht="24.95" customHeight="1" x14ac:dyDescent="0.3">
      <c r="C1489" s="76"/>
      <c r="D1489" s="113"/>
      <c r="E1489" s="113"/>
      <c r="F1489" s="113"/>
    </row>
    <row r="1490" spans="3:6" ht="24.95" customHeight="1" x14ac:dyDescent="0.3">
      <c r="C1490" s="76"/>
      <c r="D1490" s="113"/>
      <c r="E1490" s="113"/>
      <c r="F1490" s="113"/>
    </row>
    <row r="1491" spans="3:6" ht="24.95" customHeight="1" x14ac:dyDescent="0.3">
      <c r="C1491" s="76"/>
      <c r="D1491" s="113"/>
      <c r="E1491" s="113"/>
      <c r="F1491" s="113"/>
    </row>
    <row r="1492" spans="3:6" ht="24.95" customHeight="1" x14ac:dyDescent="0.3">
      <c r="C1492" s="76"/>
      <c r="D1492" s="113"/>
      <c r="E1492" s="113"/>
      <c r="F1492" s="113"/>
    </row>
    <row r="1493" spans="3:6" ht="24.95" customHeight="1" x14ac:dyDescent="0.3">
      <c r="C1493" s="76"/>
      <c r="D1493" s="113"/>
      <c r="E1493" s="113"/>
      <c r="F1493" s="113"/>
    </row>
    <row r="1494" spans="3:6" ht="24.95" customHeight="1" x14ac:dyDescent="0.3">
      <c r="C1494" s="76"/>
      <c r="D1494" s="113"/>
      <c r="E1494" s="113"/>
      <c r="F1494" s="113"/>
    </row>
    <row r="1495" spans="3:6" ht="24.95" customHeight="1" x14ac:dyDescent="0.3">
      <c r="C1495" s="76"/>
      <c r="D1495" s="113"/>
      <c r="E1495" s="113"/>
      <c r="F1495" s="113"/>
    </row>
    <row r="1496" spans="3:6" ht="24.95" customHeight="1" x14ac:dyDescent="0.3">
      <c r="C1496" s="76"/>
      <c r="D1496" s="113"/>
      <c r="E1496" s="113"/>
      <c r="F1496" s="113"/>
    </row>
    <row r="1497" spans="3:6" ht="24.95" customHeight="1" x14ac:dyDescent="0.3">
      <c r="C1497" s="76"/>
      <c r="D1497" s="113"/>
      <c r="E1497" s="113"/>
      <c r="F1497" s="113"/>
    </row>
    <row r="1498" spans="3:6" ht="24.95" customHeight="1" x14ac:dyDescent="0.3">
      <c r="C1498" s="76"/>
      <c r="D1498" s="113"/>
      <c r="E1498" s="113"/>
      <c r="F1498" s="113"/>
    </row>
    <row r="1499" spans="3:6" ht="24.95" customHeight="1" x14ac:dyDescent="0.3">
      <c r="C1499" s="76"/>
      <c r="D1499" s="113"/>
      <c r="E1499" s="113"/>
      <c r="F1499" s="113"/>
    </row>
    <row r="1500" spans="3:6" ht="24.95" customHeight="1" x14ac:dyDescent="0.3">
      <c r="C1500" s="76"/>
      <c r="D1500" s="113"/>
      <c r="E1500" s="113"/>
      <c r="F1500" s="113"/>
    </row>
    <row r="1501" spans="3:6" ht="24.95" customHeight="1" x14ac:dyDescent="0.3">
      <c r="C1501" s="76"/>
      <c r="D1501" s="113"/>
      <c r="E1501" s="113"/>
      <c r="F1501" s="113"/>
    </row>
    <row r="1502" spans="3:6" ht="24.95" customHeight="1" x14ac:dyDescent="0.3">
      <c r="C1502" s="76"/>
      <c r="D1502" s="113"/>
      <c r="E1502" s="113"/>
      <c r="F1502" s="113"/>
    </row>
    <row r="1503" spans="3:6" ht="24.95" customHeight="1" x14ac:dyDescent="0.3">
      <c r="C1503" s="76"/>
      <c r="D1503" s="113"/>
      <c r="E1503" s="113"/>
      <c r="F1503" s="113"/>
    </row>
    <row r="1504" spans="3:6" ht="24.95" customHeight="1" x14ac:dyDescent="0.3">
      <c r="C1504" s="76"/>
      <c r="D1504" s="113"/>
      <c r="E1504" s="113"/>
      <c r="F1504" s="113"/>
    </row>
    <row r="1505" spans="3:6" ht="24.95" customHeight="1" x14ac:dyDescent="0.3">
      <c r="C1505" s="76"/>
      <c r="D1505" s="113"/>
      <c r="E1505" s="113"/>
      <c r="F1505" s="113"/>
    </row>
    <row r="1506" spans="3:6" ht="24.95" customHeight="1" x14ac:dyDescent="0.3">
      <c r="C1506" s="76"/>
      <c r="D1506" s="113"/>
      <c r="E1506" s="113"/>
      <c r="F1506" s="113"/>
    </row>
    <row r="1507" spans="3:6" ht="24.95" customHeight="1" x14ac:dyDescent="0.3">
      <c r="C1507" s="76"/>
      <c r="D1507" s="113"/>
      <c r="E1507" s="113"/>
      <c r="F1507" s="113"/>
    </row>
    <row r="1508" spans="3:6" ht="24.95" customHeight="1" x14ac:dyDescent="0.3">
      <c r="C1508" s="76"/>
      <c r="D1508" s="113"/>
      <c r="E1508" s="113"/>
      <c r="F1508" s="113"/>
    </row>
    <row r="1509" spans="3:6" ht="24.95" customHeight="1" x14ac:dyDescent="0.3">
      <c r="C1509" s="76"/>
      <c r="D1509" s="113"/>
      <c r="E1509" s="113"/>
      <c r="F1509" s="113"/>
    </row>
    <row r="1510" spans="3:6" ht="24.95" customHeight="1" x14ac:dyDescent="0.3">
      <c r="C1510" s="76"/>
      <c r="D1510" s="113"/>
      <c r="E1510" s="113"/>
      <c r="F1510" s="113"/>
    </row>
    <row r="1511" spans="3:6" ht="24.95" customHeight="1" x14ac:dyDescent="0.3">
      <c r="C1511" s="76"/>
      <c r="D1511" s="113"/>
      <c r="E1511" s="113"/>
      <c r="F1511" s="113"/>
    </row>
    <row r="1512" spans="3:6" ht="24.95" customHeight="1" x14ac:dyDescent="0.3">
      <c r="C1512" s="76"/>
      <c r="D1512" s="113"/>
      <c r="E1512" s="113"/>
      <c r="F1512" s="113"/>
    </row>
    <row r="1513" spans="3:6" ht="24.95" customHeight="1" x14ac:dyDescent="0.3">
      <c r="C1513" s="76"/>
      <c r="D1513" s="113"/>
      <c r="E1513" s="113"/>
      <c r="F1513" s="113"/>
    </row>
    <row r="1514" spans="3:6" ht="24.95" customHeight="1" x14ac:dyDescent="0.3">
      <c r="C1514" s="76"/>
      <c r="D1514" s="113"/>
      <c r="E1514" s="113"/>
      <c r="F1514" s="113"/>
    </row>
    <row r="1515" spans="3:6" ht="24.95" customHeight="1" x14ac:dyDescent="0.3">
      <c r="C1515" s="76"/>
      <c r="D1515" s="113"/>
      <c r="E1515" s="113"/>
      <c r="F1515" s="113"/>
    </row>
    <row r="1516" spans="3:6" ht="24.95" customHeight="1" x14ac:dyDescent="0.3">
      <c r="C1516" s="76"/>
      <c r="D1516" s="113"/>
      <c r="E1516" s="113"/>
      <c r="F1516" s="113"/>
    </row>
    <row r="1517" spans="3:6" ht="24.95" customHeight="1" x14ac:dyDescent="0.3">
      <c r="C1517" s="76"/>
      <c r="D1517" s="113"/>
      <c r="E1517" s="113"/>
      <c r="F1517" s="113"/>
    </row>
    <row r="1518" spans="3:6" ht="24.95" customHeight="1" x14ac:dyDescent="0.3">
      <c r="C1518" s="76"/>
      <c r="D1518" s="113"/>
      <c r="E1518" s="113"/>
      <c r="F1518" s="113"/>
    </row>
    <row r="1519" spans="3:6" ht="24.95" customHeight="1" x14ac:dyDescent="0.3">
      <c r="C1519" s="76"/>
      <c r="D1519" s="113"/>
      <c r="E1519" s="113"/>
      <c r="F1519" s="113"/>
    </row>
    <row r="1520" spans="3:6" ht="24.95" customHeight="1" x14ac:dyDescent="0.3">
      <c r="C1520" s="76"/>
      <c r="D1520" s="113"/>
      <c r="E1520" s="113"/>
      <c r="F1520" s="113"/>
    </row>
    <row r="1521" spans="3:6" ht="24.95" customHeight="1" x14ac:dyDescent="0.3">
      <c r="C1521" s="76"/>
      <c r="D1521" s="113"/>
      <c r="E1521" s="113"/>
      <c r="F1521" s="113"/>
    </row>
    <row r="1522" spans="3:6" ht="24.95" customHeight="1" x14ac:dyDescent="0.3">
      <c r="C1522" s="76"/>
      <c r="D1522" s="113"/>
      <c r="E1522" s="113"/>
      <c r="F1522" s="113"/>
    </row>
    <row r="1523" spans="3:6" ht="24.95" customHeight="1" x14ac:dyDescent="0.3">
      <c r="C1523" s="76"/>
      <c r="D1523" s="113"/>
      <c r="E1523" s="113"/>
      <c r="F1523" s="113"/>
    </row>
    <row r="1524" spans="3:6" ht="24.95" customHeight="1" x14ac:dyDescent="0.3">
      <c r="C1524" s="76"/>
      <c r="D1524" s="113"/>
      <c r="E1524" s="113"/>
      <c r="F1524" s="113"/>
    </row>
    <row r="1525" spans="3:6" ht="24.95" customHeight="1" x14ac:dyDescent="0.3">
      <c r="C1525" s="76"/>
      <c r="D1525" s="113"/>
      <c r="E1525" s="113"/>
      <c r="F1525" s="113"/>
    </row>
    <row r="1526" spans="3:6" ht="24.95" customHeight="1" x14ac:dyDescent="0.3">
      <c r="C1526" s="76"/>
      <c r="D1526" s="113"/>
      <c r="E1526" s="113"/>
      <c r="F1526" s="113"/>
    </row>
    <row r="1527" spans="3:6" ht="24.95" customHeight="1" x14ac:dyDescent="0.3">
      <c r="C1527" s="76"/>
      <c r="D1527" s="113"/>
      <c r="E1527" s="113"/>
      <c r="F1527" s="113"/>
    </row>
    <row r="1528" spans="3:6" ht="24.95" customHeight="1" x14ac:dyDescent="0.3">
      <c r="C1528" s="76"/>
      <c r="D1528" s="113"/>
      <c r="E1528" s="113"/>
      <c r="F1528" s="113"/>
    </row>
    <row r="1529" spans="3:6" ht="24.95" customHeight="1" x14ac:dyDescent="0.3">
      <c r="C1529" s="76"/>
      <c r="D1529" s="113"/>
      <c r="E1529" s="113"/>
      <c r="F1529" s="113"/>
    </row>
    <row r="1530" spans="3:6" ht="24.95" customHeight="1" x14ac:dyDescent="0.3">
      <c r="C1530" s="76"/>
      <c r="D1530" s="113"/>
      <c r="E1530" s="113"/>
      <c r="F1530" s="113"/>
    </row>
    <row r="1531" spans="3:6" ht="24.95" customHeight="1" x14ac:dyDescent="0.3">
      <c r="C1531" s="76"/>
      <c r="D1531" s="113"/>
      <c r="E1531" s="113"/>
      <c r="F1531" s="113"/>
    </row>
    <row r="1532" spans="3:6" ht="24.95" customHeight="1" x14ac:dyDescent="0.3">
      <c r="C1532" s="76"/>
      <c r="D1532" s="113"/>
      <c r="E1532" s="113"/>
      <c r="F1532" s="113"/>
    </row>
    <row r="1533" spans="3:6" ht="24.95" customHeight="1" x14ac:dyDescent="0.3">
      <c r="C1533" s="76"/>
      <c r="D1533" s="113"/>
      <c r="E1533" s="113"/>
      <c r="F1533" s="113"/>
    </row>
    <row r="1534" spans="3:6" ht="24.95" customHeight="1" x14ac:dyDescent="0.3">
      <c r="C1534" s="76"/>
      <c r="D1534" s="113"/>
      <c r="E1534" s="113"/>
      <c r="F1534" s="113"/>
    </row>
    <row r="1535" spans="3:6" ht="24.95" customHeight="1" x14ac:dyDescent="0.3">
      <c r="C1535" s="76"/>
      <c r="D1535" s="113"/>
      <c r="E1535" s="113"/>
      <c r="F1535" s="113"/>
    </row>
    <row r="1536" spans="3:6" ht="24.95" customHeight="1" x14ac:dyDescent="0.3">
      <c r="C1536" s="76"/>
      <c r="D1536" s="113"/>
      <c r="E1536" s="113"/>
      <c r="F1536" s="113"/>
    </row>
    <row r="1537" spans="3:6" ht="24.95" customHeight="1" x14ac:dyDescent="0.3">
      <c r="C1537" s="76"/>
      <c r="D1537" s="113"/>
      <c r="E1537" s="113"/>
      <c r="F1537" s="113"/>
    </row>
    <row r="1538" spans="3:6" ht="24.95" customHeight="1" x14ac:dyDescent="0.3">
      <c r="C1538" s="76"/>
      <c r="D1538" s="113"/>
      <c r="E1538" s="113"/>
      <c r="F1538" s="113"/>
    </row>
    <row r="1539" spans="3:6" ht="24.95" customHeight="1" x14ac:dyDescent="0.3">
      <c r="C1539" s="76"/>
      <c r="D1539" s="113"/>
      <c r="E1539" s="113"/>
      <c r="F1539" s="113"/>
    </row>
    <row r="1540" spans="3:6" ht="24.95" customHeight="1" x14ac:dyDescent="0.3">
      <c r="C1540" s="76"/>
      <c r="D1540" s="113"/>
      <c r="E1540" s="113"/>
      <c r="F1540" s="113"/>
    </row>
    <row r="1541" spans="3:6" ht="24.95" customHeight="1" x14ac:dyDescent="0.3">
      <c r="C1541" s="76"/>
      <c r="D1541" s="113"/>
      <c r="E1541" s="113"/>
      <c r="F1541" s="113"/>
    </row>
    <row r="1542" spans="3:6" ht="24.95" customHeight="1" x14ac:dyDescent="0.3">
      <c r="C1542" s="76"/>
      <c r="D1542" s="113"/>
      <c r="E1542" s="113"/>
      <c r="F1542" s="113"/>
    </row>
    <row r="1543" spans="3:6" ht="24.95" customHeight="1" x14ac:dyDescent="0.3">
      <c r="C1543" s="76"/>
      <c r="D1543" s="113"/>
      <c r="E1543" s="113"/>
      <c r="F1543" s="113"/>
    </row>
    <row r="1544" spans="3:6" ht="24.95" customHeight="1" x14ac:dyDescent="0.3">
      <c r="C1544" s="76"/>
      <c r="D1544" s="113"/>
      <c r="E1544" s="113"/>
      <c r="F1544" s="113"/>
    </row>
    <row r="1545" spans="3:6" ht="24.95" customHeight="1" x14ac:dyDescent="0.3">
      <c r="C1545" s="76"/>
      <c r="D1545" s="113"/>
      <c r="E1545" s="113"/>
      <c r="F1545" s="113"/>
    </row>
    <row r="1546" spans="3:6" ht="24.95" customHeight="1" x14ac:dyDescent="0.3">
      <c r="C1546" s="76"/>
      <c r="D1546" s="113"/>
      <c r="E1546" s="113"/>
      <c r="F1546" s="113"/>
    </row>
    <row r="1547" spans="3:6" ht="24.95" customHeight="1" x14ac:dyDescent="0.3">
      <c r="C1547" s="76"/>
      <c r="D1547" s="113"/>
      <c r="E1547" s="113"/>
      <c r="F1547" s="113"/>
    </row>
    <row r="1548" spans="3:6" ht="24.95" customHeight="1" x14ac:dyDescent="0.3">
      <c r="C1548" s="76"/>
      <c r="D1548" s="113"/>
      <c r="E1548" s="113"/>
      <c r="F1548" s="113"/>
    </row>
    <row r="1549" spans="3:6" ht="24.95" customHeight="1" x14ac:dyDescent="0.3">
      <c r="C1549" s="76"/>
      <c r="D1549" s="113"/>
      <c r="E1549" s="113"/>
      <c r="F1549" s="113"/>
    </row>
    <row r="1550" spans="3:6" ht="24.95" customHeight="1" x14ac:dyDescent="0.3">
      <c r="C1550" s="76"/>
      <c r="D1550" s="113"/>
      <c r="E1550" s="113"/>
      <c r="F1550" s="113"/>
    </row>
    <row r="1551" spans="3:6" ht="24.95" customHeight="1" x14ac:dyDescent="0.3">
      <c r="C1551" s="76"/>
      <c r="D1551" s="113"/>
      <c r="E1551" s="113"/>
      <c r="F1551" s="113"/>
    </row>
    <row r="1552" spans="3:6" ht="24.95" customHeight="1" x14ac:dyDescent="0.3">
      <c r="C1552" s="76"/>
      <c r="D1552" s="113"/>
      <c r="E1552" s="113"/>
      <c r="F1552" s="113"/>
    </row>
    <row r="1553" spans="3:6" ht="24.95" customHeight="1" x14ac:dyDescent="0.3">
      <c r="C1553" s="76"/>
      <c r="D1553" s="113"/>
      <c r="E1553" s="113"/>
      <c r="F1553" s="113"/>
    </row>
    <row r="1554" spans="3:6" ht="24.95" customHeight="1" x14ac:dyDescent="0.3">
      <c r="C1554" s="76"/>
      <c r="D1554" s="113"/>
      <c r="E1554" s="113"/>
      <c r="F1554" s="113"/>
    </row>
    <row r="1555" spans="3:6" ht="24.95" customHeight="1" x14ac:dyDescent="0.3">
      <c r="C1555" s="76"/>
      <c r="D1555" s="113"/>
      <c r="E1555" s="113"/>
      <c r="F1555" s="113"/>
    </row>
    <row r="1556" spans="3:6" ht="24.95" customHeight="1" x14ac:dyDescent="0.3">
      <c r="C1556" s="76"/>
      <c r="D1556" s="113"/>
      <c r="E1556" s="113"/>
      <c r="F1556" s="113"/>
    </row>
    <row r="1557" spans="3:6" ht="24.95" customHeight="1" x14ac:dyDescent="0.3">
      <c r="C1557" s="76"/>
      <c r="D1557" s="113"/>
      <c r="E1557" s="113"/>
      <c r="F1557" s="113"/>
    </row>
    <row r="1558" spans="3:6" ht="24.95" customHeight="1" x14ac:dyDescent="0.3">
      <c r="C1558" s="76"/>
      <c r="D1558" s="113"/>
      <c r="E1558" s="113"/>
      <c r="F1558" s="113"/>
    </row>
    <row r="1559" spans="3:6" ht="24.95" customHeight="1" x14ac:dyDescent="0.3">
      <c r="C1559" s="76"/>
      <c r="D1559" s="113"/>
      <c r="E1559" s="113"/>
      <c r="F1559" s="113"/>
    </row>
    <row r="1560" spans="3:6" ht="24.95" customHeight="1" x14ac:dyDescent="0.3">
      <c r="C1560" s="76"/>
      <c r="D1560" s="113"/>
      <c r="E1560" s="113"/>
      <c r="F1560" s="113"/>
    </row>
    <row r="1561" spans="3:6" ht="24.95" customHeight="1" x14ac:dyDescent="0.3">
      <c r="C1561" s="76"/>
      <c r="D1561" s="113"/>
      <c r="E1561" s="113"/>
      <c r="F1561" s="113"/>
    </row>
    <row r="1562" spans="3:6" ht="24.95" customHeight="1" x14ac:dyDescent="0.3">
      <c r="C1562" s="76"/>
      <c r="D1562" s="113"/>
      <c r="E1562" s="113"/>
      <c r="F1562" s="113"/>
    </row>
    <row r="1563" spans="3:6" ht="24.95" customHeight="1" x14ac:dyDescent="0.3">
      <c r="C1563" s="76"/>
      <c r="D1563" s="113"/>
      <c r="E1563" s="113"/>
      <c r="F1563" s="113"/>
    </row>
    <row r="1564" spans="3:6" ht="24.95" customHeight="1" x14ac:dyDescent="0.3">
      <c r="C1564" s="76"/>
      <c r="D1564" s="113"/>
      <c r="E1564" s="113"/>
      <c r="F1564" s="113"/>
    </row>
    <row r="1565" spans="3:6" ht="24.95" customHeight="1" x14ac:dyDescent="0.3">
      <c r="C1565" s="76"/>
      <c r="D1565" s="113"/>
      <c r="E1565" s="113"/>
      <c r="F1565" s="113"/>
    </row>
    <row r="1566" spans="3:6" ht="24.95" customHeight="1" x14ac:dyDescent="0.3">
      <c r="C1566" s="76"/>
      <c r="D1566" s="113"/>
      <c r="E1566" s="113"/>
      <c r="F1566" s="113"/>
    </row>
    <row r="1567" spans="3:6" ht="24.95" customHeight="1" x14ac:dyDescent="0.3">
      <c r="C1567" s="76"/>
      <c r="D1567" s="113"/>
      <c r="E1567" s="113"/>
      <c r="F1567" s="113"/>
    </row>
    <row r="1568" spans="3:6" ht="24.95" customHeight="1" x14ac:dyDescent="0.3">
      <c r="C1568" s="76"/>
      <c r="D1568" s="113"/>
      <c r="E1568" s="113"/>
      <c r="F1568" s="113"/>
    </row>
    <row r="1569" spans="3:6" ht="24.95" customHeight="1" x14ac:dyDescent="0.3">
      <c r="C1569" s="76"/>
      <c r="D1569" s="113"/>
      <c r="E1569" s="113"/>
      <c r="F1569" s="113"/>
    </row>
    <row r="1570" spans="3:6" ht="24.95" customHeight="1" x14ac:dyDescent="0.3">
      <c r="C1570" s="76"/>
      <c r="D1570" s="113"/>
      <c r="E1570" s="113"/>
      <c r="F1570" s="113"/>
    </row>
    <row r="1571" spans="3:6" ht="24.95" customHeight="1" x14ac:dyDescent="0.3">
      <c r="C1571" s="76"/>
      <c r="D1571" s="113"/>
      <c r="E1571" s="113"/>
      <c r="F1571" s="113"/>
    </row>
    <row r="1572" spans="3:6" ht="24.95" customHeight="1" x14ac:dyDescent="0.3">
      <c r="C1572" s="76"/>
      <c r="D1572" s="113"/>
      <c r="E1572" s="113"/>
      <c r="F1572" s="113"/>
    </row>
    <row r="1573" spans="3:6" ht="24.95" customHeight="1" x14ac:dyDescent="0.3">
      <c r="C1573" s="76"/>
      <c r="D1573" s="113"/>
      <c r="E1573" s="113"/>
      <c r="F1573" s="113"/>
    </row>
    <row r="1574" spans="3:6" ht="24.95" customHeight="1" x14ac:dyDescent="0.3">
      <c r="C1574" s="76"/>
      <c r="D1574" s="113"/>
      <c r="E1574" s="113"/>
      <c r="F1574" s="113"/>
    </row>
    <row r="1575" spans="3:6" ht="24.95" customHeight="1" x14ac:dyDescent="0.3">
      <c r="C1575" s="76"/>
      <c r="D1575" s="113"/>
      <c r="E1575" s="113"/>
      <c r="F1575" s="113"/>
    </row>
    <row r="1576" spans="3:6" ht="24.95" customHeight="1" x14ac:dyDescent="0.3">
      <c r="C1576" s="76"/>
      <c r="D1576" s="113"/>
      <c r="E1576" s="113"/>
      <c r="F1576" s="113"/>
    </row>
    <row r="1577" spans="3:6" ht="24.95" customHeight="1" x14ac:dyDescent="0.3">
      <c r="C1577" s="76"/>
      <c r="D1577" s="113"/>
      <c r="E1577" s="113"/>
      <c r="F1577" s="113"/>
    </row>
    <row r="1578" spans="3:6" ht="24.95" customHeight="1" x14ac:dyDescent="0.3">
      <c r="C1578" s="76"/>
      <c r="D1578" s="113"/>
      <c r="E1578" s="113"/>
      <c r="F1578" s="113"/>
    </row>
    <row r="1579" spans="3:6" ht="24.95" customHeight="1" x14ac:dyDescent="0.3">
      <c r="C1579" s="76"/>
      <c r="D1579" s="113"/>
      <c r="E1579" s="113"/>
      <c r="F1579" s="113"/>
    </row>
    <row r="1580" spans="3:6" ht="24.95" customHeight="1" x14ac:dyDescent="0.3">
      <c r="C1580" s="76"/>
      <c r="D1580" s="113"/>
      <c r="E1580" s="113"/>
      <c r="F1580" s="113"/>
    </row>
    <row r="1581" spans="3:6" ht="24.95" customHeight="1" x14ac:dyDescent="0.3">
      <c r="C1581" s="76"/>
      <c r="D1581" s="113"/>
      <c r="E1581" s="113"/>
      <c r="F1581" s="113"/>
    </row>
    <row r="1582" spans="3:6" ht="24.95" customHeight="1" x14ac:dyDescent="0.3">
      <c r="C1582" s="76"/>
      <c r="D1582" s="113"/>
      <c r="E1582" s="113"/>
      <c r="F1582" s="113"/>
    </row>
    <row r="1583" spans="3:6" ht="24.95" customHeight="1" x14ac:dyDescent="0.3">
      <c r="C1583" s="76"/>
      <c r="D1583" s="113"/>
      <c r="E1583" s="113"/>
      <c r="F1583" s="113"/>
    </row>
    <row r="1584" spans="3:6" ht="24.95" customHeight="1" x14ac:dyDescent="0.3">
      <c r="C1584" s="76"/>
      <c r="D1584" s="113"/>
      <c r="E1584" s="113"/>
      <c r="F1584" s="113"/>
    </row>
    <row r="1585" spans="3:6" ht="24.95" customHeight="1" x14ac:dyDescent="0.3">
      <c r="C1585" s="76"/>
      <c r="D1585" s="113"/>
      <c r="E1585" s="113"/>
      <c r="F1585" s="113"/>
    </row>
    <row r="1586" spans="3:6" ht="24.95" customHeight="1" x14ac:dyDescent="0.3">
      <c r="C1586" s="76"/>
      <c r="D1586" s="113"/>
      <c r="E1586" s="113"/>
      <c r="F1586" s="113"/>
    </row>
    <row r="1587" spans="3:6" ht="24.95" customHeight="1" x14ac:dyDescent="0.3">
      <c r="C1587" s="76"/>
      <c r="D1587" s="113"/>
      <c r="E1587" s="113"/>
      <c r="F1587" s="113"/>
    </row>
    <row r="1588" spans="3:6" ht="24.95" customHeight="1" x14ac:dyDescent="0.3">
      <c r="C1588" s="76"/>
      <c r="D1588" s="113"/>
      <c r="E1588" s="113"/>
      <c r="F1588" s="113"/>
    </row>
    <row r="1589" spans="3:6" ht="24.95" customHeight="1" x14ac:dyDescent="0.3">
      <c r="C1589" s="76"/>
      <c r="D1589" s="113"/>
      <c r="E1589" s="113"/>
      <c r="F1589" s="113"/>
    </row>
    <row r="1590" spans="3:6" ht="24.95" customHeight="1" x14ac:dyDescent="0.3">
      <c r="C1590" s="76"/>
      <c r="D1590" s="113"/>
      <c r="E1590" s="113"/>
      <c r="F1590" s="113"/>
    </row>
    <row r="1591" spans="3:6" ht="24.95" customHeight="1" x14ac:dyDescent="0.3">
      <c r="C1591" s="76"/>
      <c r="D1591" s="113"/>
      <c r="E1591" s="113"/>
      <c r="F1591" s="113"/>
    </row>
    <row r="1592" spans="3:6" ht="24.95" customHeight="1" x14ac:dyDescent="0.3">
      <c r="C1592" s="76"/>
      <c r="D1592" s="113"/>
      <c r="E1592" s="113"/>
      <c r="F1592" s="113"/>
    </row>
    <row r="1593" spans="3:6" ht="24.95" customHeight="1" x14ac:dyDescent="0.3">
      <c r="C1593" s="76"/>
      <c r="D1593" s="113"/>
      <c r="E1593" s="113"/>
      <c r="F1593" s="113"/>
    </row>
    <row r="1594" spans="3:6" ht="24.95" customHeight="1" x14ac:dyDescent="0.3">
      <c r="C1594" s="76"/>
      <c r="D1594" s="113"/>
      <c r="E1594" s="113"/>
      <c r="F1594" s="113"/>
    </row>
    <row r="1595" spans="3:6" ht="24.95" customHeight="1" x14ac:dyDescent="0.3">
      <c r="C1595" s="76"/>
      <c r="D1595" s="113"/>
      <c r="E1595" s="113"/>
      <c r="F1595" s="113"/>
    </row>
    <row r="1596" spans="3:6" ht="24.95" customHeight="1" x14ac:dyDescent="0.3">
      <c r="C1596" s="76"/>
      <c r="D1596" s="113"/>
      <c r="E1596" s="113"/>
      <c r="F1596" s="113"/>
    </row>
    <row r="1597" spans="3:6" ht="24.95" customHeight="1" x14ac:dyDescent="0.3">
      <c r="C1597" s="76"/>
      <c r="D1597" s="113"/>
      <c r="E1597" s="113"/>
      <c r="F1597" s="113"/>
    </row>
    <row r="1598" spans="3:6" ht="24.95" customHeight="1" x14ac:dyDescent="0.3">
      <c r="C1598" s="76"/>
      <c r="D1598" s="113"/>
      <c r="E1598" s="113"/>
      <c r="F1598" s="113"/>
    </row>
    <row r="1599" spans="3:6" ht="24.95" customHeight="1" x14ac:dyDescent="0.3">
      <c r="C1599" s="76"/>
      <c r="D1599" s="113"/>
      <c r="E1599" s="113"/>
      <c r="F1599" s="113"/>
    </row>
    <row r="1600" spans="3:6" ht="24.95" customHeight="1" x14ac:dyDescent="0.3">
      <c r="C1600" s="76"/>
      <c r="D1600" s="113"/>
      <c r="E1600" s="113"/>
      <c r="F1600" s="113"/>
    </row>
    <row r="1601" spans="3:6" ht="24.95" customHeight="1" x14ac:dyDescent="0.3">
      <c r="C1601" s="76"/>
      <c r="D1601" s="113"/>
      <c r="E1601" s="113"/>
      <c r="F1601" s="113"/>
    </row>
    <row r="1602" spans="3:6" ht="24.95" customHeight="1" x14ac:dyDescent="0.3">
      <c r="C1602" s="76"/>
      <c r="D1602" s="113"/>
      <c r="E1602" s="113"/>
      <c r="F1602" s="113"/>
    </row>
    <row r="1603" spans="3:6" ht="24.95" customHeight="1" x14ac:dyDescent="0.3">
      <c r="C1603" s="76"/>
      <c r="D1603" s="113"/>
      <c r="E1603" s="113"/>
      <c r="F1603" s="113"/>
    </row>
    <row r="1604" spans="3:6" ht="24.95" customHeight="1" x14ac:dyDescent="0.3">
      <c r="C1604" s="76"/>
      <c r="D1604" s="113"/>
      <c r="E1604" s="113"/>
      <c r="F1604" s="113"/>
    </row>
    <row r="1605" spans="3:6" ht="24.95" customHeight="1" x14ac:dyDescent="0.3">
      <c r="C1605" s="76"/>
      <c r="D1605" s="113"/>
      <c r="E1605" s="113"/>
      <c r="F1605" s="113"/>
    </row>
    <row r="1606" spans="3:6" ht="24.95" customHeight="1" x14ac:dyDescent="0.3">
      <c r="C1606" s="76"/>
      <c r="D1606" s="113"/>
      <c r="E1606" s="113"/>
      <c r="F1606" s="113"/>
    </row>
    <row r="1607" spans="3:6" ht="24.95" customHeight="1" x14ac:dyDescent="0.3">
      <c r="C1607" s="76"/>
      <c r="D1607" s="113"/>
      <c r="E1607" s="113"/>
      <c r="F1607" s="113"/>
    </row>
    <row r="1608" spans="3:6" ht="24.95" customHeight="1" x14ac:dyDescent="0.3">
      <c r="C1608" s="76"/>
      <c r="D1608" s="113"/>
      <c r="E1608" s="113"/>
      <c r="F1608" s="113"/>
    </row>
    <row r="1609" spans="3:6" ht="24.95" customHeight="1" x14ac:dyDescent="0.3">
      <c r="C1609" s="76"/>
      <c r="D1609" s="113"/>
      <c r="E1609" s="113"/>
      <c r="F1609" s="113"/>
    </row>
    <row r="1610" spans="3:6" ht="24.95" customHeight="1" x14ac:dyDescent="0.3">
      <c r="C1610" s="76"/>
      <c r="D1610" s="113"/>
      <c r="E1610" s="113"/>
      <c r="F1610" s="113"/>
    </row>
    <row r="1611" spans="3:6" ht="24.95" customHeight="1" x14ac:dyDescent="0.3">
      <c r="C1611" s="76"/>
      <c r="D1611" s="113"/>
      <c r="E1611" s="113"/>
      <c r="F1611" s="113"/>
    </row>
    <row r="1612" spans="3:6" ht="24.95" customHeight="1" x14ac:dyDescent="0.3">
      <c r="C1612" s="76"/>
      <c r="D1612" s="113"/>
      <c r="E1612" s="113"/>
      <c r="F1612" s="113"/>
    </row>
    <row r="1613" spans="3:6" ht="24.95" customHeight="1" x14ac:dyDescent="0.3">
      <c r="C1613" s="76"/>
      <c r="D1613" s="113"/>
      <c r="E1613" s="113"/>
      <c r="F1613" s="113"/>
    </row>
    <row r="1614" spans="3:6" ht="24.95" customHeight="1" x14ac:dyDescent="0.3">
      <c r="C1614" s="76"/>
      <c r="D1614" s="113"/>
      <c r="E1614" s="113"/>
      <c r="F1614" s="113"/>
    </row>
    <row r="1615" spans="3:6" ht="24.95" customHeight="1" x14ac:dyDescent="0.3">
      <c r="C1615" s="76"/>
      <c r="D1615" s="113"/>
      <c r="E1615" s="113"/>
      <c r="F1615" s="113"/>
    </row>
    <row r="1616" spans="3:6" ht="24.95" customHeight="1" x14ac:dyDescent="0.3">
      <c r="C1616" s="76"/>
      <c r="D1616" s="113"/>
      <c r="E1616" s="113"/>
      <c r="F1616" s="113"/>
    </row>
    <row r="1617" spans="3:6" ht="24.95" customHeight="1" x14ac:dyDescent="0.3">
      <c r="C1617" s="76"/>
      <c r="D1617" s="113"/>
      <c r="E1617" s="113"/>
      <c r="F1617" s="113"/>
    </row>
    <row r="1618" spans="3:6" ht="24.95" customHeight="1" x14ac:dyDescent="0.3">
      <c r="C1618" s="76"/>
      <c r="D1618" s="113"/>
      <c r="E1618" s="113"/>
      <c r="F1618" s="113"/>
    </row>
    <row r="1619" spans="3:6" ht="24.95" customHeight="1" x14ac:dyDescent="0.3">
      <c r="C1619" s="76"/>
      <c r="D1619" s="113"/>
      <c r="E1619" s="113"/>
      <c r="F1619" s="113"/>
    </row>
    <row r="1620" spans="3:6" ht="24.95" customHeight="1" x14ac:dyDescent="0.3">
      <c r="C1620" s="76"/>
      <c r="D1620" s="113"/>
      <c r="E1620" s="113"/>
      <c r="F1620" s="113"/>
    </row>
    <row r="1621" spans="3:6" ht="24.95" customHeight="1" x14ac:dyDescent="0.3">
      <c r="C1621" s="76"/>
      <c r="D1621" s="113"/>
      <c r="E1621" s="113"/>
      <c r="F1621" s="113"/>
    </row>
    <row r="1622" spans="3:6" ht="24.95" customHeight="1" x14ac:dyDescent="0.3">
      <c r="C1622" s="76"/>
      <c r="D1622" s="113"/>
      <c r="E1622" s="113"/>
      <c r="F1622" s="113"/>
    </row>
    <row r="1623" spans="3:6" ht="24.95" customHeight="1" x14ac:dyDescent="0.3">
      <c r="C1623" s="76"/>
      <c r="D1623" s="113"/>
      <c r="E1623" s="113"/>
      <c r="F1623" s="113"/>
    </row>
    <row r="1624" spans="3:6" ht="24.95" customHeight="1" x14ac:dyDescent="0.3">
      <c r="C1624" s="76"/>
      <c r="D1624" s="113"/>
      <c r="E1624" s="113"/>
      <c r="F1624" s="113"/>
    </row>
    <row r="1625" spans="3:6" ht="24.95" customHeight="1" x14ac:dyDescent="0.3">
      <c r="C1625" s="76"/>
      <c r="D1625" s="113"/>
      <c r="E1625" s="113"/>
      <c r="F1625" s="113"/>
    </row>
    <row r="1626" spans="3:6" ht="24.95" customHeight="1" x14ac:dyDescent="0.3">
      <c r="C1626" s="76"/>
      <c r="D1626" s="113"/>
      <c r="E1626" s="113"/>
      <c r="F1626" s="113"/>
    </row>
    <row r="1627" spans="3:6" ht="24.95" customHeight="1" x14ac:dyDescent="0.3">
      <c r="C1627" s="76"/>
      <c r="D1627" s="113"/>
      <c r="E1627" s="113"/>
      <c r="F1627" s="113"/>
    </row>
    <row r="1628" spans="3:6" ht="24.95" customHeight="1" x14ac:dyDescent="0.3">
      <c r="C1628" s="76"/>
      <c r="D1628" s="113"/>
      <c r="E1628" s="113"/>
      <c r="F1628" s="113"/>
    </row>
    <row r="1629" spans="3:6" ht="24.95" customHeight="1" x14ac:dyDescent="0.3">
      <c r="C1629" s="76"/>
      <c r="D1629" s="113"/>
      <c r="E1629" s="113"/>
      <c r="F1629" s="113"/>
    </row>
    <row r="1630" spans="3:6" ht="24.95" customHeight="1" x14ac:dyDescent="0.3">
      <c r="C1630" s="76"/>
      <c r="D1630" s="113"/>
      <c r="E1630" s="113"/>
      <c r="F1630" s="113"/>
    </row>
    <row r="1631" spans="3:6" ht="24.95" customHeight="1" x14ac:dyDescent="0.3">
      <c r="C1631" s="76"/>
      <c r="D1631" s="113"/>
      <c r="E1631" s="113"/>
      <c r="F1631" s="113"/>
    </row>
    <row r="1632" spans="3:6" ht="24.95" customHeight="1" x14ac:dyDescent="0.3">
      <c r="C1632" s="76"/>
      <c r="D1632" s="113"/>
      <c r="E1632" s="113"/>
      <c r="F1632" s="113"/>
    </row>
    <row r="1633" spans="3:6" ht="24.95" customHeight="1" x14ac:dyDescent="0.3">
      <c r="C1633" s="76"/>
      <c r="D1633" s="113"/>
      <c r="E1633" s="113"/>
      <c r="F1633" s="113"/>
    </row>
    <row r="1634" spans="3:6" ht="24.95" customHeight="1" x14ac:dyDescent="0.3">
      <c r="C1634" s="76"/>
      <c r="D1634" s="113"/>
      <c r="E1634" s="113"/>
      <c r="F1634" s="113"/>
    </row>
    <row r="1635" spans="3:6" ht="24.95" customHeight="1" x14ac:dyDescent="0.3">
      <c r="C1635" s="76"/>
      <c r="D1635" s="113"/>
      <c r="E1635" s="113"/>
      <c r="F1635" s="113"/>
    </row>
    <row r="1636" spans="3:6" ht="24.95" customHeight="1" x14ac:dyDescent="0.3">
      <c r="C1636" s="76"/>
      <c r="D1636" s="113"/>
      <c r="E1636" s="113"/>
      <c r="F1636" s="113"/>
    </row>
    <row r="1637" spans="3:6" ht="24.95" customHeight="1" x14ac:dyDescent="0.3">
      <c r="C1637" s="76"/>
      <c r="D1637" s="113"/>
      <c r="E1637" s="113"/>
      <c r="F1637" s="113"/>
    </row>
    <row r="1638" spans="3:6" ht="24.95" customHeight="1" x14ac:dyDescent="0.3">
      <c r="C1638" s="76"/>
      <c r="D1638" s="113"/>
      <c r="E1638" s="113"/>
      <c r="F1638" s="113"/>
    </row>
    <row r="1639" spans="3:6" ht="24.95" customHeight="1" x14ac:dyDescent="0.3">
      <c r="C1639" s="76"/>
      <c r="D1639" s="113"/>
      <c r="E1639" s="113"/>
      <c r="F1639" s="113"/>
    </row>
    <row r="1640" spans="3:6" ht="24.95" customHeight="1" x14ac:dyDescent="0.3">
      <c r="C1640" s="76"/>
      <c r="D1640" s="113"/>
      <c r="E1640" s="113"/>
      <c r="F1640" s="113"/>
    </row>
    <row r="1641" spans="3:6" ht="24.95" customHeight="1" x14ac:dyDescent="0.3">
      <c r="C1641" s="76"/>
      <c r="D1641" s="113"/>
      <c r="E1641" s="113"/>
      <c r="F1641" s="113"/>
    </row>
    <row r="1642" spans="3:6" ht="24.95" customHeight="1" x14ac:dyDescent="0.3">
      <c r="C1642" s="76"/>
      <c r="D1642" s="113"/>
      <c r="E1642" s="113"/>
      <c r="F1642" s="113"/>
    </row>
    <row r="1643" spans="3:6" ht="24.95" customHeight="1" x14ac:dyDescent="0.3">
      <c r="C1643" s="76"/>
      <c r="D1643" s="113"/>
      <c r="E1643" s="113"/>
      <c r="F1643" s="113"/>
    </row>
    <row r="1644" spans="3:6" ht="24.95" customHeight="1" x14ac:dyDescent="0.3">
      <c r="C1644" s="76"/>
      <c r="D1644" s="113"/>
      <c r="E1644" s="113"/>
      <c r="F1644" s="113"/>
    </row>
    <row r="1645" spans="3:6" ht="24.95" customHeight="1" x14ac:dyDescent="0.3">
      <c r="C1645" s="76"/>
      <c r="D1645" s="113"/>
      <c r="E1645" s="113"/>
      <c r="F1645" s="113"/>
    </row>
    <row r="1646" spans="3:6" ht="24.95" customHeight="1" x14ac:dyDescent="0.3">
      <c r="C1646" s="76"/>
      <c r="D1646" s="113"/>
      <c r="E1646" s="113"/>
      <c r="F1646" s="113"/>
    </row>
    <row r="1647" spans="3:6" ht="24.95" customHeight="1" x14ac:dyDescent="0.3">
      <c r="C1647" s="76"/>
      <c r="D1647" s="113"/>
      <c r="E1647" s="113"/>
      <c r="F1647" s="113"/>
    </row>
    <row r="1648" spans="3:6" ht="24.95" customHeight="1" x14ac:dyDescent="0.3">
      <c r="C1648" s="76"/>
      <c r="D1648" s="113"/>
      <c r="E1648" s="113"/>
      <c r="F1648" s="113"/>
    </row>
    <row r="1649" spans="3:6" ht="24.95" customHeight="1" x14ac:dyDescent="0.3">
      <c r="C1649" s="76"/>
      <c r="D1649" s="113"/>
      <c r="E1649" s="113"/>
      <c r="F1649" s="113"/>
    </row>
    <row r="1650" spans="3:6" ht="24.95" customHeight="1" x14ac:dyDescent="0.3">
      <c r="C1650" s="76"/>
      <c r="D1650" s="113"/>
      <c r="E1650" s="113"/>
      <c r="F1650" s="113"/>
    </row>
    <row r="1651" spans="3:6" ht="24.95" customHeight="1" x14ac:dyDescent="0.3">
      <c r="C1651" s="76"/>
      <c r="D1651" s="113"/>
      <c r="E1651" s="113"/>
      <c r="F1651" s="113"/>
    </row>
    <row r="1652" spans="3:6" ht="24.95" customHeight="1" x14ac:dyDescent="0.3">
      <c r="C1652" s="76"/>
      <c r="D1652" s="113"/>
      <c r="E1652" s="113"/>
      <c r="F1652" s="113"/>
    </row>
    <row r="1653" spans="3:6" ht="24.95" customHeight="1" x14ac:dyDescent="0.3">
      <c r="C1653" s="76"/>
      <c r="D1653" s="113"/>
      <c r="E1653" s="113"/>
      <c r="F1653" s="113"/>
    </row>
    <row r="1654" spans="3:6" ht="24.95" customHeight="1" x14ac:dyDescent="0.3">
      <c r="C1654" s="76"/>
      <c r="D1654" s="113"/>
      <c r="E1654" s="113"/>
      <c r="F1654" s="113"/>
    </row>
    <row r="1655" spans="3:6" ht="24.95" customHeight="1" x14ac:dyDescent="0.3">
      <c r="C1655" s="76"/>
      <c r="D1655" s="113"/>
      <c r="E1655" s="113"/>
      <c r="F1655" s="113"/>
    </row>
    <row r="1656" spans="3:6" ht="24.95" customHeight="1" x14ac:dyDescent="0.3">
      <c r="C1656" s="76"/>
      <c r="D1656" s="113"/>
      <c r="E1656" s="113"/>
      <c r="F1656" s="113"/>
    </row>
    <row r="1657" spans="3:6" ht="24.95" customHeight="1" x14ac:dyDescent="0.3">
      <c r="C1657" s="76"/>
      <c r="D1657" s="113"/>
      <c r="E1657" s="113"/>
      <c r="F1657" s="113"/>
    </row>
    <row r="1658" spans="3:6" ht="24.95" customHeight="1" x14ac:dyDescent="0.3">
      <c r="C1658" s="76"/>
      <c r="D1658" s="113"/>
      <c r="E1658" s="113"/>
      <c r="F1658" s="113"/>
    </row>
    <row r="1659" spans="3:6" ht="24.95" customHeight="1" x14ac:dyDescent="0.3">
      <c r="C1659" s="76"/>
      <c r="D1659" s="113"/>
      <c r="E1659" s="113"/>
      <c r="F1659" s="113"/>
    </row>
    <row r="1660" spans="3:6" ht="24.95" customHeight="1" x14ac:dyDescent="0.3">
      <c r="C1660" s="76"/>
      <c r="D1660" s="113"/>
      <c r="E1660" s="113"/>
      <c r="F1660" s="113"/>
    </row>
    <row r="1661" spans="3:6" ht="24.95" customHeight="1" x14ac:dyDescent="0.3">
      <c r="C1661" s="76"/>
      <c r="D1661" s="113"/>
      <c r="E1661" s="113"/>
      <c r="F1661" s="113"/>
    </row>
    <row r="1662" spans="3:6" ht="24.95" customHeight="1" x14ac:dyDescent="0.3">
      <c r="C1662" s="76"/>
      <c r="D1662" s="113"/>
      <c r="E1662" s="113"/>
      <c r="F1662" s="113"/>
    </row>
    <row r="1663" spans="3:6" ht="24.95" customHeight="1" x14ac:dyDescent="0.3">
      <c r="C1663" s="76"/>
      <c r="D1663" s="113"/>
      <c r="E1663" s="113"/>
      <c r="F1663" s="113"/>
    </row>
    <row r="1664" spans="3:6" ht="24.95" customHeight="1" x14ac:dyDescent="0.3">
      <c r="C1664" s="76"/>
      <c r="D1664" s="113"/>
      <c r="E1664" s="113"/>
      <c r="F1664" s="113"/>
    </row>
    <row r="1665" spans="3:6" ht="24.95" customHeight="1" x14ac:dyDescent="0.3">
      <c r="C1665" s="76"/>
      <c r="D1665" s="113"/>
      <c r="E1665" s="113"/>
      <c r="F1665" s="113"/>
    </row>
    <row r="1666" spans="3:6" ht="24.95" customHeight="1" x14ac:dyDescent="0.3">
      <c r="C1666" s="76"/>
      <c r="D1666" s="113"/>
      <c r="E1666" s="113"/>
      <c r="F1666" s="113"/>
    </row>
    <row r="1667" spans="3:6" ht="24.95" customHeight="1" x14ac:dyDescent="0.3">
      <c r="C1667" s="76"/>
      <c r="D1667" s="113"/>
      <c r="E1667" s="113"/>
      <c r="F1667" s="113"/>
    </row>
    <row r="1668" spans="3:6" ht="24.95" customHeight="1" x14ac:dyDescent="0.3">
      <c r="C1668" s="76"/>
      <c r="D1668" s="113"/>
      <c r="E1668" s="113"/>
      <c r="F1668" s="113"/>
    </row>
    <row r="1669" spans="3:6" ht="24.95" customHeight="1" x14ac:dyDescent="0.3">
      <c r="C1669" s="76"/>
      <c r="D1669" s="113"/>
      <c r="E1669" s="113"/>
      <c r="F1669" s="113"/>
    </row>
    <row r="1670" spans="3:6" ht="24.95" customHeight="1" x14ac:dyDescent="0.3">
      <c r="C1670" s="76"/>
      <c r="D1670" s="113"/>
      <c r="E1670" s="113"/>
      <c r="F1670" s="113"/>
    </row>
    <row r="1671" spans="3:6" ht="24.95" customHeight="1" x14ac:dyDescent="0.3">
      <c r="C1671" s="76"/>
      <c r="D1671" s="113"/>
      <c r="E1671" s="113"/>
      <c r="F1671" s="113"/>
    </row>
    <row r="1672" spans="3:6" ht="24.95" customHeight="1" x14ac:dyDescent="0.3">
      <c r="C1672" s="76"/>
      <c r="D1672" s="113"/>
      <c r="E1672" s="113"/>
      <c r="F1672" s="113"/>
    </row>
    <row r="1673" spans="3:6" ht="24.95" customHeight="1" x14ac:dyDescent="0.3">
      <c r="C1673" s="76"/>
      <c r="D1673" s="113"/>
      <c r="E1673" s="113"/>
      <c r="F1673" s="113"/>
    </row>
    <row r="1674" spans="3:6" ht="24.95" customHeight="1" x14ac:dyDescent="0.3">
      <c r="C1674" s="76"/>
      <c r="D1674" s="113"/>
      <c r="E1674" s="113"/>
      <c r="F1674" s="113"/>
    </row>
    <row r="1675" spans="3:6" ht="24.95" customHeight="1" x14ac:dyDescent="0.3">
      <c r="C1675" s="76"/>
      <c r="D1675" s="113"/>
      <c r="E1675" s="113"/>
      <c r="F1675" s="113"/>
    </row>
    <row r="1676" spans="3:6" ht="24.95" customHeight="1" x14ac:dyDescent="0.3">
      <c r="C1676" s="76"/>
      <c r="D1676" s="113"/>
      <c r="E1676" s="113"/>
      <c r="F1676" s="113"/>
    </row>
    <row r="1677" spans="3:6" ht="24.95" customHeight="1" x14ac:dyDescent="0.3">
      <c r="C1677" s="76"/>
      <c r="D1677" s="113"/>
      <c r="E1677" s="113"/>
      <c r="F1677" s="113"/>
    </row>
    <row r="1678" spans="3:6" ht="24.95" customHeight="1" x14ac:dyDescent="0.3">
      <c r="C1678" s="76"/>
      <c r="D1678" s="113"/>
      <c r="E1678" s="113"/>
      <c r="F1678" s="113"/>
    </row>
    <row r="1679" spans="3:6" ht="24.95" customHeight="1" x14ac:dyDescent="0.3">
      <c r="C1679" s="76"/>
      <c r="D1679" s="113"/>
      <c r="E1679" s="113"/>
      <c r="F1679" s="113"/>
    </row>
    <row r="1680" spans="3:6" ht="24.95" customHeight="1" x14ac:dyDescent="0.3">
      <c r="C1680" s="76"/>
      <c r="D1680" s="113"/>
      <c r="E1680" s="113"/>
      <c r="F1680" s="113"/>
    </row>
    <row r="1681" spans="3:6" ht="24.95" customHeight="1" x14ac:dyDescent="0.3">
      <c r="C1681" s="76"/>
      <c r="D1681" s="113"/>
      <c r="E1681" s="113"/>
      <c r="F1681" s="113"/>
    </row>
    <row r="1682" spans="3:6" ht="24.95" customHeight="1" x14ac:dyDescent="0.3">
      <c r="C1682" s="76"/>
      <c r="D1682" s="113"/>
      <c r="E1682" s="113"/>
      <c r="F1682" s="113"/>
    </row>
    <row r="1683" spans="3:6" ht="24.95" customHeight="1" x14ac:dyDescent="0.3">
      <c r="C1683" s="76"/>
      <c r="D1683" s="113"/>
      <c r="E1683" s="113"/>
      <c r="F1683" s="113"/>
    </row>
    <row r="1684" spans="3:6" ht="24.95" customHeight="1" x14ac:dyDescent="0.3">
      <c r="C1684" s="76"/>
      <c r="D1684" s="113"/>
      <c r="E1684" s="113"/>
      <c r="F1684" s="113"/>
    </row>
    <row r="1685" spans="3:6" ht="24.95" customHeight="1" x14ac:dyDescent="0.3">
      <c r="C1685" s="76"/>
      <c r="D1685" s="113"/>
      <c r="E1685" s="113"/>
      <c r="F1685" s="113"/>
    </row>
    <row r="1686" spans="3:6" ht="24.95" customHeight="1" x14ac:dyDescent="0.3">
      <c r="C1686" s="76"/>
      <c r="D1686" s="113"/>
      <c r="E1686" s="113"/>
      <c r="F1686" s="113"/>
    </row>
    <row r="1687" spans="3:6" ht="24.95" customHeight="1" x14ac:dyDescent="0.3">
      <c r="C1687" s="76"/>
      <c r="D1687" s="113"/>
      <c r="E1687" s="113"/>
      <c r="F1687" s="113"/>
    </row>
    <row r="1688" spans="3:6" ht="24.95" customHeight="1" x14ac:dyDescent="0.3">
      <c r="C1688" s="76"/>
      <c r="D1688" s="113"/>
      <c r="E1688" s="113"/>
      <c r="F1688" s="113"/>
    </row>
    <row r="1689" spans="3:6" ht="24.95" customHeight="1" x14ac:dyDescent="0.3">
      <c r="C1689" s="76"/>
      <c r="D1689" s="113"/>
      <c r="E1689" s="113"/>
      <c r="F1689" s="113"/>
    </row>
    <row r="1690" spans="3:6" ht="24.95" customHeight="1" x14ac:dyDescent="0.3">
      <c r="C1690" s="76"/>
      <c r="D1690" s="113"/>
      <c r="E1690" s="113"/>
      <c r="F1690" s="113"/>
    </row>
    <row r="1691" spans="3:6" ht="24.95" customHeight="1" x14ac:dyDescent="0.3">
      <c r="C1691" s="76"/>
      <c r="D1691" s="113"/>
      <c r="E1691" s="113"/>
      <c r="F1691" s="113"/>
    </row>
    <row r="1692" spans="3:6" ht="24.95" customHeight="1" x14ac:dyDescent="0.3">
      <c r="C1692" s="76"/>
      <c r="D1692" s="113"/>
      <c r="E1692" s="113"/>
      <c r="F1692" s="113"/>
    </row>
    <row r="1693" spans="3:6" ht="24.95" customHeight="1" x14ac:dyDescent="0.3">
      <c r="C1693" s="76"/>
      <c r="D1693" s="113"/>
      <c r="E1693" s="113"/>
      <c r="F1693" s="113"/>
    </row>
    <row r="1694" spans="3:6" ht="24.95" customHeight="1" x14ac:dyDescent="0.3">
      <c r="C1694" s="76"/>
      <c r="D1694" s="113"/>
      <c r="E1694" s="113"/>
      <c r="F1694" s="113"/>
    </row>
    <row r="1695" spans="3:6" ht="24.95" customHeight="1" x14ac:dyDescent="0.3">
      <c r="C1695" s="76"/>
      <c r="D1695" s="113"/>
      <c r="E1695" s="113"/>
      <c r="F1695" s="113"/>
    </row>
    <row r="1696" spans="3:6" ht="24.95" customHeight="1" x14ac:dyDescent="0.3">
      <c r="C1696" s="76"/>
      <c r="D1696" s="113"/>
      <c r="E1696" s="113"/>
      <c r="F1696" s="113"/>
    </row>
    <row r="1697" spans="3:6" ht="24.95" customHeight="1" x14ac:dyDescent="0.3">
      <c r="C1697" s="76"/>
      <c r="D1697" s="113"/>
      <c r="E1697" s="113"/>
      <c r="F1697" s="113"/>
    </row>
    <row r="1698" spans="3:6" ht="24.95" customHeight="1" x14ac:dyDescent="0.3">
      <c r="C1698" s="76"/>
      <c r="D1698" s="113"/>
      <c r="E1698" s="113"/>
      <c r="F1698" s="113"/>
    </row>
    <row r="1699" spans="3:6" ht="24.95" customHeight="1" x14ac:dyDescent="0.3">
      <c r="C1699" s="76"/>
      <c r="D1699" s="113"/>
      <c r="E1699" s="113"/>
      <c r="F1699" s="113"/>
    </row>
    <row r="1700" spans="3:6" ht="24.95" customHeight="1" x14ac:dyDescent="0.3">
      <c r="C1700" s="76"/>
      <c r="D1700" s="113"/>
      <c r="E1700" s="113"/>
      <c r="F1700" s="113"/>
    </row>
    <row r="1701" spans="3:6" ht="24.95" customHeight="1" x14ac:dyDescent="0.3">
      <c r="C1701" s="76"/>
      <c r="D1701" s="113"/>
      <c r="E1701" s="113"/>
      <c r="F1701" s="113"/>
    </row>
    <row r="1702" spans="3:6" ht="24.95" customHeight="1" x14ac:dyDescent="0.3">
      <c r="C1702" s="76"/>
      <c r="D1702" s="113"/>
      <c r="E1702" s="113"/>
      <c r="F1702" s="113"/>
    </row>
    <row r="1703" spans="3:6" ht="24.95" customHeight="1" x14ac:dyDescent="0.3">
      <c r="C1703" s="76"/>
      <c r="D1703" s="113"/>
      <c r="E1703" s="113"/>
      <c r="F1703" s="113"/>
    </row>
    <row r="1704" spans="3:6" ht="24.95" customHeight="1" x14ac:dyDescent="0.3">
      <c r="C1704" s="76"/>
      <c r="D1704" s="113"/>
      <c r="E1704" s="113"/>
      <c r="F1704" s="113"/>
    </row>
    <row r="1705" spans="3:6" ht="24.95" customHeight="1" x14ac:dyDescent="0.3">
      <c r="C1705" s="76"/>
      <c r="D1705" s="113"/>
      <c r="E1705" s="113"/>
      <c r="F1705" s="113"/>
    </row>
    <row r="1706" spans="3:6" ht="24.95" customHeight="1" x14ac:dyDescent="0.3">
      <c r="C1706" s="76"/>
      <c r="D1706" s="113"/>
      <c r="E1706" s="113"/>
      <c r="F1706" s="113"/>
    </row>
    <row r="1707" spans="3:6" ht="24.95" customHeight="1" x14ac:dyDescent="0.3">
      <c r="C1707" s="76"/>
      <c r="D1707" s="113"/>
      <c r="E1707" s="113"/>
      <c r="F1707" s="113"/>
    </row>
    <row r="1708" spans="3:6" ht="24.95" customHeight="1" x14ac:dyDescent="0.3">
      <c r="C1708" s="76"/>
      <c r="D1708" s="113"/>
      <c r="E1708" s="113"/>
      <c r="F1708" s="113"/>
    </row>
    <row r="1709" spans="3:6" ht="24.95" customHeight="1" x14ac:dyDescent="0.3">
      <c r="C1709" s="76"/>
      <c r="D1709" s="113"/>
      <c r="E1709" s="113"/>
      <c r="F1709" s="113"/>
    </row>
    <row r="1710" spans="3:6" ht="24.95" customHeight="1" x14ac:dyDescent="0.3">
      <c r="C1710" s="76"/>
      <c r="D1710" s="113"/>
      <c r="E1710" s="113"/>
      <c r="F1710" s="113"/>
    </row>
    <row r="1711" spans="3:6" ht="24.95" customHeight="1" x14ac:dyDescent="0.3">
      <c r="C1711" s="76"/>
      <c r="D1711" s="113"/>
      <c r="E1711" s="113"/>
      <c r="F1711" s="113"/>
    </row>
    <row r="1712" spans="3:6" ht="24.95" customHeight="1" x14ac:dyDescent="0.3">
      <c r="C1712" s="76"/>
      <c r="D1712" s="113"/>
      <c r="E1712" s="113"/>
      <c r="F1712" s="113"/>
    </row>
    <row r="1713" spans="3:6" ht="24.95" customHeight="1" x14ac:dyDescent="0.3">
      <c r="C1713" s="76"/>
      <c r="D1713" s="113"/>
      <c r="E1713" s="113"/>
      <c r="F1713" s="113"/>
    </row>
    <row r="1714" spans="3:6" ht="24.95" customHeight="1" x14ac:dyDescent="0.3">
      <c r="C1714" s="76"/>
      <c r="D1714" s="113"/>
      <c r="E1714" s="113"/>
      <c r="F1714" s="113"/>
    </row>
    <row r="1715" spans="3:6" ht="24.95" customHeight="1" x14ac:dyDescent="0.3">
      <c r="C1715" s="76"/>
      <c r="D1715" s="113"/>
      <c r="E1715" s="113"/>
      <c r="F1715" s="113"/>
    </row>
    <row r="1716" spans="3:6" ht="24.95" customHeight="1" x14ac:dyDescent="0.3">
      <c r="C1716" s="76"/>
      <c r="D1716" s="113"/>
      <c r="E1716" s="113"/>
      <c r="F1716" s="113"/>
    </row>
    <row r="1717" spans="3:6" ht="24.95" customHeight="1" x14ac:dyDescent="0.3">
      <c r="C1717" s="76"/>
      <c r="D1717" s="113"/>
      <c r="E1717" s="113"/>
      <c r="F1717" s="113"/>
    </row>
    <row r="1718" spans="3:6" ht="24.95" customHeight="1" x14ac:dyDescent="0.3">
      <c r="C1718" s="76"/>
      <c r="D1718" s="113"/>
      <c r="E1718" s="113"/>
      <c r="F1718" s="113"/>
    </row>
    <row r="1719" spans="3:6" ht="24.95" customHeight="1" x14ac:dyDescent="0.3">
      <c r="C1719" s="76"/>
      <c r="D1719" s="113"/>
      <c r="E1719" s="113"/>
      <c r="F1719" s="113"/>
    </row>
    <row r="1720" spans="3:6" ht="24.95" customHeight="1" x14ac:dyDescent="0.3">
      <c r="C1720" s="76"/>
      <c r="D1720" s="113"/>
      <c r="E1720" s="113"/>
      <c r="F1720" s="113"/>
    </row>
    <row r="1721" spans="3:6" ht="24.95" customHeight="1" x14ac:dyDescent="0.3">
      <c r="C1721" s="76"/>
      <c r="D1721" s="113"/>
      <c r="E1721" s="113"/>
      <c r="F1721" s="113"/>
    </row>
    <row r="1722" spans="3:6" ht="24.95" customHeight="1" x14ac:dyDescent="0.3">
      <c r="C1722" s="76"/>
      <c r="D1722" s="113"/>
      <c r="E1722" s="113"/>
      <c r="F1722" s="113"/>
    </row>
    <row r="1723" spans="3:6" ht="24.95" customHeight="1" x14ac:dyDescent="0.3">
      <c r="C1723" s="76"/>
      <c r="D1723" s="113"/>
      <c r="E1723" s="113"/>
      <c r="F1723" s="113"/>
    </row>
    <row r="1724" spans="3:6" ht="24.95" customHeight="1" x14ac:dyDescent="0.3">
      <c r="C1724" s="76"/>
      <c r="D1724" s="113"/>
      <c r="E1724" s="113"/>
      <c r="F1724" s="113"/>
    </row>
    <row r="1725" spans="3:6" ht="24.95" customHeight="1" x14ac:dyDescent="0.3">
      <c r="C1725" s="76"/>
      <c r="D1725" s="113"/>
      <c r="E1725" s="113"/>
      <c r="F1725" s="113"/>
    </row>
    <row r="1726" spans="3:6" ht="24.95" customHeight="1" x14ac:dyDescent="0.3">
      <c r="C1726" s="76"/>
      <c r="D1726" s="113"/>
      <c r="E1726" s="113"/>
      <c r="F1726" s="113"/>
    </row>
    <row r="1727" spans="3:6" ht="24.95" customHeight="1" x14ac:dyDescent="0.3">
      <c r="C1727" s="76"/>
      <c r="D1727" s="113"/>
      <c r="E1727" s="113"/>
      <c r="F1727" s="113"/>
    </row>
    <row r="1728" spans="3:6" ht="24.95" customHeight="1" x14ac:dyDescent="0.3">
      <c r="C1728" s="76"/>
      <c r="D1728" s="113"/>
      <c r="E1728" s="113"/>
      <c r="F1728" s="113"/>
    </row>
    <row r="1729" spans="3:6" ht="24.95" customHeight="1" x14ac:dyDescent="0.3">
      <c r="C1729" s="76"/>
      <c r="D1729" s="113"/>
      <c r="E1729" s="113"/>
      <c r="F1729" s="113"/>
    </row>
    <row r="1730" spans="3:6" ht="24.95" customHeight="1" x14ac:dyDescent="0.3">
      <c r="C1730" s="76"/>
      <c r="D1730" s="113"/>
      <c r="E1730" s="113"/>
      <c r="F1730" s="113"/>
    </row>
    <row r="1731" spans="3:6" ht="24.95" customHeight="1" x14ac:dyDescent="0.3">
      <c r="C1731" s="76"/>
      <c r="D1731" s="113"/>
      <c r="E1731" s="113"/>
      <c r="F1731" s="113"/>
    </row>
    <row r="1732" spans="3:6" ht="24.95" customHeight="1" x14ac:dyDescent="0.3">
      <c r="C1732" s="76"/>
      <c r="D1732" s="113"/>
      <c r="E1732" s="113"/>
      <c r="F1732" s="113"/>
    </row>
    <row r="1733" spans="3:6" ht="24.95" customHeight="1" x14ac:dyDescent="0.3">
      <c r="C1733" s="76"/>
      <c r="D1733" s="113"/>
      <c r="E1733" s="113"/>
      <c r="F1733" s="113"/>
    </row>
    <row r="1734" spans="3:6" ht="24.95" customHeight="1" x14ac:dyDescent="0.3">
      <c r="C1734" s="76"/>
      <c r="D1734" s="113"/>
      <c r="E1734" s="113"/>
      <c r="F1734" s="113"/>
    </row>
    <row r="1735" spans="3:6" ht="24.95" customHeight="1" x14ac:dyDescent="0.3">
      <c r="C1735" s="76"/>
      <c r="D1735" s="113"/>
      <c r="E1735" s="113"/>
      <c r="F1735" s="113"/>
    </row>
    <row r="1736" spans="3:6" ht="24.95" customHeight="1" x14ac:dyDescent="0.3">
      <c r="C1736" s="76"/>
      <c r="D1736" s="113"/>
      <c r="E1736" s="113"/>
      <c r="F1736" s="113"/>
    </row>
    <row r="1737" spans="3:6" ht="24.95" customHeight="1" x14ac:dyDescent="0.3">
      <c r="C1737" s="76"/>
      <c r="D1737" s="113"/>
      <c r="E1737" s="113"/>
      <c r="F1737" s="113"/>
    </row>
    <row r="1738" spans="3:6" ht="24.95" customHeight="1" x14ac:dyDescent="0.3">
      <c r="C1738" s="76"/>
      <c r="D1738" s="113"/>
      <c r="E1738" s="113"/>
      <c r="F1738" s="113"/>
    </row>
    <row r="1739" spans="3:6" ht="24.95" customHeight="1" x14ac:dyDescent="0.3">
      <c r="C1739" s="76"/>
      <c r="D1739" s="113"/>
      <c r="E1739" s="113"/>
      <c r="F1739" s="113"/>
    </row>
    <row r="1740" spans="3:6" ht="24.95" customHeight="1" x14ac:dyDescent="0.3">
      <c r="C1740" s="76"/>
      <c r="D1740" s="113"/>
      <c r="E1740" s="113"/>
      <c r="F1740" s="113"/>
    </row>
    <row r="1741" spans="3:6" ht="24.95" customHeight="1" x14ac:dyDescent="0.3">
      <c r="C1741" s="76"/>
      <c r="D1741" s="113"/>
      <c r="E1741" s="113"/>
      <c r="F1741" s="113"/>
    </row>
    <row r="1742" spans="3:6" ht="24.95" customHeight="1" x14ac:dyDescent="0.3">
      <c r="C1742" s="76"/>
      <c r="D1742" s="113"/>
      <c r="E1742" s="113"/>
      <c r="F1742" s="113"/>
    </row>
    <row r="1743" spans="3:6" ht="24.95" customHeight="1" x14ac:dyDescent="0.3">
      <c r="C1743" s="76"/>
      <c r="D1743" s="113"/>
      <c r="E1743" s="113"/>
      <c r="F1743" s="113"/>
    </row>
    <row r="1744" spans="3:6" ht="24.95" customHeight="1" x14ac:dyDescent="0.3">
      <c r="C1744" s="76"/>
      <c r="D1744" s="113"/>
      <c r="E1744" s="113"/>
      <c r="F1744" s="113"/>
    </row>
    <row r="1745" spans="3:6" ht="24.95" customHeight="1" x14ac:dyDescent="0.3">
      <c r="C1745" s="76"/>
      <c r="D1745" s="113"/>
      <c r="E1745" s="113"/>
      <c r="F1745" s="113"/>
    </row>
    <row r="1746" spans="3:6" ht="24.95" customHeight="1" x14ac:dyDescent="0.3">
      <c r="C1746" s="76"/>
      <c r="D1746" s="113"/>
      <c r="E1746" s="113"/>
      <c r="F1746" s="113"/>
    </row>
    <row r="1747" spans="3:6" ht="24.95" customHeight="1" x14ac:dyDescent="0.3">
      <c r="C1747" s="76"/>
      <c r="D1747" s="113"/>
      <c r="E1747" s="113"/>
      <c r="F1747" s="113"/>
    </row>
    <row r="1748" spans="3:6" ht="24.95" customHeight="1" x14ac:dyDescent="0.3">
      <c r="C1748" s="76"/>
      <c r="D1748" s="113"/>
      <c r="E1748" s="113"/>
      <c r="F1748" s="113"/>
    </row>
    <row r="1749" spans="3:6" ht="24.95" customHeight="1" x14ac:dyDescent="0.3">
      <c r="C1749" s="76"/>
      <c r="D1749" s="113"/>
      <c r="E1749" s="113"/>
      <c r="F1749" s="113"/>
    </row>
    <row r="1750" spans="3:6" ht="24.95" customHeight="1" x14ac:dyDescent="0.3">
      <c r="C1750" s="76"/>
      <c r="D1750" s="113"/>
      <c r="E1750" s="113"/>
      <c r="F1750" s="113"/>
    </row>
    <row r="1751" spans="3:6" ht="24.95" customHeight="1" x14ac:dyDescent="0.3">
      <c r="C1751" s="76"/>
      <c r="D1751" s="113"/>
      <c r="E1751" s="113"/>
      <c r="F1751" s="113"/>
    </row>
    <row r="1752" spans="3:6" ht="24.95" customHeight="1" x14ac:dyDescent="0.3">
      <c r="C1752" s="76"/>
      <c r="D1752" s="113"/>
      <c r="E1752" s="113"/>
      <c r="F1752" s="113"/>
    </row>
    <row r="1753" spans="3:6" ht="24.95" customHeight="1" x14ac:dyDescent="0.3">
      <c r="C1753" s="76"/>
      <c r="D1753" s="113"/>
      <c r="E1753" s="113"/>
      <c r="F1753" s="113"/>
    </row>
    <row r="1754" spans="3:6" ht="24.95" customHeight="1" x14ac:dyDescent="0.3">
      <c r="C1754" s="76"/>
      <c r="D1754" s="113"/>
      <c r="E1754" s="113"/>
      <c r="F1754" s="113"/>
    </row>
    <row r="1755" spans="3:6" ht="24.95" customHeight="1" x14ac:dyDescent="0.3">
      <c r="C1755" s="76"/>
      <c r="D1755" s="113"/>
      <c r="E1755" s="113"/>
      <c r="F1755" s="113"/>
    </row>
    <row r="1756" spans="3:6" ht="24.95" customHeight="1" x14ac:dyDescent="0.3">
      <c r="C1756" s="76"/>
      <c r="D1756" s="113"/>
      <c r="E1756" s="113"/>
      <c r="F1756" s="113"/>
    </row>
    <row r="1757" spans="3:6" ht="24.95" customHeight="1" x14ac:dyDescent="0.3">
      <c r="C1757" s="76"/>
      <c r="D1757" s="113"/>
      <c r="E1757" s="113"/>
      <c r="F1757" s="113"/>
    </row>
    <row r="1758" spans="3:6" ht="24.95" customHeight="1" x14ac:dyDescent="0.3">
      <c r="C1758" s="76"/>
      <c r="D1758" s="113"/>
      <c r="E1758" s="113"/>
      <c r="F1758" s="113"/>
    </row>
    <row r="1759" spans="3:6" ht="24.95" customHeight="1" x14ac:dyDescent="0.3">
      <c r="C1759" s="76"/>
      <c r="D1759" s="113"/>
      <c r="E1759" s="113"/>
      <c r="F1759" s="113"/>
    </row>
    <row r="1760" spans="3:6" ht="24.95" customHeight="1" x14ac:dyDescent="0.3">
      <c r="C1760" s="76"/>
      <c r="D1760" s="113"/>
      <c r="E1760" s="113"/>
      <c r="F1760" s="113"/>
    </row>
    <row r="1761" spans="3:6" ht="24.95" customHeight="1" x14ac:dyDescent="0.3">
      <c r="C1761" s="76"/>
      <c r="D1761" s="113"/>
      <c r="E1761" s="113"/>
      <c r="F1761" s="113"/>
    </row>
    <row r="1762" spans="3:6" ht="24.95" customHeight="1" x14ac:dyDescent="0.3">
      <c r="C1762" s="76"/>
      <c r="D1762" s="113"/>
      <c r="E1762" s="113"/>
      <c r="F1762" s="113"/>
    </row>
    <row r="1763" spans="3:6" ht="24.95" customHeight="1" x14ac:dyDescent="0.3">
      <c r="C1763" s="76"/>
      <c r="D1763" s="113"/>
      <c r="E1763" s="113"/>
      <c r="F1763" s="113"/>
    </row>
    <row r="1764" spans="3:6" ht="24.95" customHeight="1" x14ac:dyDescent="0.3">
      <c r="C1764" s="76"/>
      <c r="D1764" s="113"/>
      <c r="E1764" s="113"/>
      <c r="F1764" s="113"/>
    </row>
    <row r="1765" spans="3:6" ht="24.95" customHeight="1" x14ac:dyDescent="0.3">
      <c r="C1765" s="76"/>
      <c r="D1765" s="113"/>
      <c r="E1765" s="113"/>
      <c r="F1765" s="113"/>
    </row>
    <row r="1766" spans="3:6" ht="24.95" customHeight="1" x14ac:dyDescent="0.3">
      <c r="C1766" s="76"/>
      <c r="D1766" s="113"/>
      <c r="E1766" s="113"/>
      <c r="F1766" s="113"/>
    </row>
    <row r="1767" spans="3:6" ht="24.95" customHeight="1" x14ac:dyDescent="0.3">
      <c r="C1767" s="76"/>
      <c r="D1767" s="113"/>
      <c r="E1767" s="113"/>
      <c r="F1767" s="113"/>
    </row>
    <row r="1768" spans="3:6" ht="24.95" customHeight="1" x14ac:dyDescent="0.3">
      <c r="C1768" s="76"/>
      <c r="D1768" s="113"/>
      <c r="E1768" s="113"/>
      <c r="F1768" s="113"/>
    </row>
    <row r="1769" spans="3:6" ht="24.95" customHeight="1" x14ac:dyDescent="0.3">
      <c r="C1769" s="76"/>
      <c r="D1769" s="113"/>
      <c r="E1769" s="113"/>
      <c r="F1769" s="113"/>
    </row>
    <row r="1770" spans="3:6" ht="24.95" customHeight="1" x14ac:dyDescent="0.3">
      <c r="C1770" s="76"/>
      <c r="D1770" s="113"/>
      <c r="E1770" s="113"/>
      <c r="F1770" s="113"/>
    </row>
    <row r="1771" spans="3:6" ht="24.95" customHeight="1" x14ac:dyDescent="0.3">
      <c r="C1771" s="76"/>
      <c r="D1771" s="113"/>
      <c r="E1771" s="113"/>
      <c r="F1771" s="113"/>
    </row>
    <row r="1772" spans="3:6" ht="24.95" customHeight="1" x14ac:dyDescent="0.3">
      <c r="C1772" s="76"/>
      <c r="D1772" s="113"/>
      <c r="E1772" s="113"/>
      <c r="F1772" s="113"/>
    </row>
    <row r="1773" spans="3:6" ht="24.95" customHeight="1" x14ac:dyDescent="0.3">
      <c r="C1773" s="76"/>
      <c r="D1773" s="113"/>
      <c r="E1773" s="113"/>
      <c r="F1773" s="113"/>
    </row>
    <row r="1774" spans="3:6" ht="24.95" customHeight="1" x14ac:dyDescent="0.3">
      <c r="C1774" s="76"/>
      <c r="D1774" s="113"/>
      <c r="E1774" s="113"/>
      <c r="F1774" s="113"/>
    </row>
    <row r="1775" spans="3:6" ht="24.95" customHeight="1" x14ac:dyDescent="0.3">
      <c r="C1775" s="76"/>
      <c r="D1775" s="113"/>
      <c r="E1775" s="113"/>
      <c r="F1775" s="113"/>
    </row>
    <row r="1776" spans="3:6" ht="24.95" customHeight="1" x14ac:dyDescent="0.3">
      <c r="C1776" s="76"/>
      <c r="D1776" s="113"/>
      <c r="E1776" s="113"/>
      <c r="F1776" s="113"/>
    </row>
    <row r="1777" spans="3:6" ht="24.95" customHeight="1" x14ac:dyDescent="0.3">
      <c r="C1777" s="76"/>
      <c r="D1777" s="113"/>
      <c r="E1777" s="113"/>
      <c r="F1777" s="113"/>
    </row>
    <row r="1778" spans="3:6" ht="24.95" customHeight="1" x14ac:dyDescent="0.3">
      <c r="C1778" s="76"/>
      <c r="D1778" s="113"/>
      <c r="E1778" s="113"/>
      <c r="F1778" s="113"/>
    </row>
    <row r="1779" spans="3:6" ht="24.95" customHeight="1" x14ac:dyDescent="0.3">
      <c r="C1779" s="76"/>
      <c r="D1779" s="113"/>
      <c r="E1779" s="113"/>
      <c r="F1779" s="113"/>
    </row>
    <row r="1780" spans="3:6" ht="24.95" customHeight="1" x14ac:dyDescent="0.3">
      <c r="C1780" s="76"/>
      <c r="D1780" s="113"/>
      <c r="E1780" s="113"/>
      <c r="F1780" s="113"/>
    </row>
    <row r="1781" spans="3:6" ht="24.95" customHeight="1" x14ac:dyDescent="0.3">
      <c r="C1781" s="76"/>
      <c r="D1781" s="113"/>
      <c r="E1781" s="113"/>
      <c r="F1781" s="113"/>
    </row>
    <row r="1782" spans="3:6" ht="24.95" customHeight="1" x14ac:dyDescent="0.3">
      <c r="C1782" s="76"/>
      <c r="D1782" s="113"/>
      <c r="E1782" s="113"/>
      <c r="F1782" s="113"/>
    </row>
    <row r="1783" spans="3:6" ht="24.95" customHeight="1" x14ac:dyDescent="0.3">
      <c r="C1783" s="76"/>
      <c r="D1783" s="113"/>
      <c r="E1783" s="113"/>
      <c r="F1783" s="113"/>
    </row>
    <row r="1784" spans="3:6" ht="24.95" customHeight="1" x14ac:dyDescent="0.3">
      <c r="C1784" s="76"/>
      <c r="D1784" s="113"/>
      <c r="E1784" s="113"/>
      <c r="F1784" s="113"/>
    </row>
    <row r="1785" spans="3:6" ht="24.95" customHeight="1" x14ac:dyDescent="0.3">
      <c r="C1785" s="76"/>
      <c r="D1785" s="113"/>
      <c r="E1785" s="113"/>
      <c r="F1785" s="113"/>
    </row>
    <row r="1786" spans="3:6" ht="24.95" customHeight="1" x14ac:dyDescent="0.3">
      <c r="C1786" s="76"/>
      <c r="D1786" s="113"/>
      <c r="E1786" s="113"/>
      <c r="F1786" s="113"/>
    </row>
    <row r="1787" spans="3:6" ht="24.95" customHeight="1" x14ac:dyDescent="0.3">
      <c r="C1787" s="76"/>
      <c r="D1787" s="113"/>
      <c r="E1787" s="113"/>
      <c r="F1787" s="113"/>
    </row>
    <row r="1788" spans="3:6" ht="24.95" customHeight="1" x14ac:dyDescent="0.3">
      <c r="C1788" s="76"/>
      <c r="D1788" s="113"/>
      <c r="E1788" s="113"/>
      <c r="F1788" s="113"/>
    </row>
    <row r="1789" spans="3:6" ht="24.95" customHeight="1" x14ac:dyDescent="0.3">
      <c r="C1789" s="76"/>
      <c r="D1789" s="113"/>
      <c r="E1789" s="113"/>
      <c r="F1789" s="113"/>
    </row>
    <row r="1790" spans="3:6" ht="24.95" customHeight="1" x14ac:dyDescent="0.3">
      <c r="C1790" s="76"/>
      <c r="D1790" s="113"/>
      <c r="E1790" s="113"/>
      <c r="F1790" s="113"/>
    </row>
    <row r="1791" spans="3:6" ht="24.95" customHeight="1" x14ac:dyDescent="0.3">
      <c r="C1791" s="76"/>
      <c r="D1791" s="113"/>
      <c r="E1791" s="113"/>
      <c r="F1791" s="113"/>
    </row>
    <row r="1792" spans="3:6" ht="24.95" customHeight="1" x14ac:dyDescent="0.3">
      <c r="C1792" s="76"/>
      <c r="D1792" s="113"/>
      <c r="E1792" s="113"/>
      <c r="F1792" s="113"/>
    </row>
    <row r="1793" spans="3:6" ht="24.95" customHeight="1" x14ac:dyDescent="0.3">
      <c r="C1793" s="76"/>
      <c r="D1793" s="113"/>
      <c r="E1793" s="113"/>
      <c r="F1793" s="113"/>
    </row>
    <row r="1794" spans="3:6" ht="24.95" customHeight="1" x14ac:dyDescent="0.3">
      <c r="C1794" s="76"/>
      <c r="D1794" s="113"/>
      <c r="E1794" s="113"/>
      <c r="F1794" s="113"/>
    </row>
    <row r="1795" spans="3:6" ht="24.95" customHeight="1" x14ac:dyDescent="0.3">
      <c r="C1795" s="76"/>
      <c r="D1795" s="113"/>
      <c r="E1795" s="113"/>
      <c r="F1795" s="113"/>
    </row>
    <row r="1796" spans="3:6" ht="24.95" customHeight="1" x14ac:dyDescent="0.3">
      <c r="C1796" s="76"/>
      <c r="D1796" s="113"/>
      <c r="E1796" s="113"/>
      <c r="F1796" s="113"/>
    </row>
    <row r="1797" spans="3:6" ht="24.95" customHeight="1" x14ac:dyDescent="0.3">
      <c r="C1797" s="76"/>
      <c r="D1797" s="113"/>
      <c r="E1797" s="113"/>
      <c r="F1797" s="113"/>
    </row>
    <row r="1798" spans="3:6" ht="24.95" customHeight="1" x14ac:dyDescent="0.3">
      <c r="C1798" s="76"/>
      <c r="D1798" s="113"/>
      <c r="E1798" s="113"/>
      <c r="F1798" s="113"/>
    </row>
    <row r="1799" spans="3:6" ht="24.95" customHeight="1" x14ac:dyDescent="0.3">
      <c r="C1799" s="76"/>
      <c r="D1799" s="113"/>
      <c r="E1799" s="113"/>
      <c r="F1799" s="113"/>
    </row>
    <row r="1800" spans="3:6" ht="24.95" customHeight="1" x14ac:dyDescent="0.3">
      <c r="C1800" s="76"/>
      <c r="D1800" s="113"/>
      <c r="E1800" s="113"/>
      <c r="F1800" s="113"/>
    </row>
    <row r="1801" spans="3:6" ht="24.95" customHeight="1" x14ac:dyDescent="0.3">
      <c r="C1801" s="76"/>
      <c r="D1801" s="113"/>
      <c r="E1801" s="113"/>
      <c r="F1801" s="113"/>
    </row>
    <row r="1802" spans="3:6" ht="24.95" customHeight="1" x14ac:dyDescent="0.3">
      <c r="C1802" s="76"/>
      <c r="D1802" s="113"/>
      <c r="E1802" s="113"/>
      <c r="F1802" s="113"/>
    </row>
    <row r="1803" spans="3:6" ht="24.95" customHeight="1" x14ac:dyDescent="0.3">
      <c r="C1803" s="76"/>
      <c r="D1803" s="113"/>
      <c r="E1803" s="113"/>
      <c r="F1803" s="113"/>
    </row>
    <row r="1804" spans="3:6" ht="24.95" customHeight="1" x14ac:dyDescent="0.3">
      <c r="C1804" s="76"/>
      <c r="D1804" s="113"/>
      <c r="E1804" s="113"/>
      <c r="F1804" s="113"/>
    </row>
    <row r="1805" spans="3:6" ht="24.95" customHeight="1" x14ac:dyDescent="0.3">
      <c r="C1805" s="76"/>
      <c r="D1805" s="113"/>
      <c r="E1805" s="113"/>
      <c r="F1805" s="113"/>
    </row>
    <row r="1806" spans="3:6" ht="24.95" customHeight="1" x14ac:dyDescent="0.3">
      <c r="C1806" s="76"/>
      <c r="D1806" s="113"/>
      <c r="E1806" s="113"/>
      <c r="F1806" s="113"/>
    </row>
    <row r="1807" spans="3:6" ht="24.95" customHeight="1" x14ac:dyDescent="0.3">
      <c r="C1807" s="76"/>
      <c r="D1807" s="113"/>
      <c r="E1807" s="113"/>
      <c r="F1807" s="113"/>
    </row>
    <row r="1808" spans="3:6" ht="24.95" customHeight="1" x14ac:dyDescent="0.3">
      <c r="C1808" s="76"/>
      <c r="D1808" s="113"/>
      <c r="E1808" s="113"/>
      <c r="F1808" s="113"/>
    </row>
    <row r="1809" spans="3:6" ht="24.95" customHeight="1" x14ac:dyDescent="0.3">
      <c r="C1809" s="76"/>
      <c r="D1809" s="113"/>
      <c r="E1809" s="113"/>
      <c r="F1809" s="113"/>
    </row>
    <row r="1810" spans="3:6" ht="24.95" customHeight="1" x14ac:dyDescent="0.3">
      <c r="C1810" s="76"/>
      <c r="D1810" s="113"/>
      <c r="E1810" s="113"/>
      <c r="F1810" s="113"/>
    </row>
    <row r="1811" spans="3:6" ht="24.95" customHeight="1" x14ac:dyDescent="0.3">
      <c r="C1811" s="76"/>
      <c r="D1811" s="113"/>
      <c r="E1811" s="113"/>
      <c r="F1811" s="113"/>
    </row>
    <row r="1812" spans="3:6" ht="24.95" customHeight="1" x14ac:dyDescent="0.3">
      <c r="C1812" s="76"/>
      <c r="D1812" s="113"/>
      <c r="E1812" s="113"/>
      <c r="F1812" s="113"/>
    </row>
    <row r="1813" spans="3:6" ht="24.95" customHeight="1" x14ac:dyDescent="0.3">
      <c r="C1813" s="76"/>
      <c r="D1813" s="113"/>
      <c r="E1813" s="113"/>
      <c r="F1813" s="113"/>
    </row>
    <row r="1814" spans="3:6" ht="24.95" customHeight="1" x14ac:dyDescent="0.3">
      <c r="C1814" s="76"/>
      <c r="D1814" s="113"/>
      <c r="E1814" s="113"/>
      <c r="F1814" s="113"/>
    </row>
    <row r="1815" spans="3:6" ht="24.95" customHeight="1" x14ac:dyDescent="0.3">
      <c r="C1815" s="76"/>
      <c r="D1815" s="113"/>
      <c r="E1815" s="113"/>
      <c r="F1815" s="113"/>
    </row>
    <row r="1816" spans="3:6" ht="24.95" customHeight="1" x14ac:dyDescent="0.3">
      <c r="C1816" s="76"/>
      <c r="D1816" s="113"/>
      <c r="E1816" s="113"/>
      <c r="F1816" s="113"/>
    </row>
    <row r="1817" spans="3:6" ht="24.95" customHeight="1" x14ac:dyDescent="0.3">
      <c r="C1817" s="76"/>
      <c r="D1817" s="113"/>
      <c r="E1817" s="113"/>
      <c r="F1817" s="113"/>
    </row>
    <row r="1818" spans="3:6" ht="24.95" customHeight="1" x14ac:dyDescent="0.3">
      <c r="C1818" s="76"/>
      <c r="D1818" s="113"/>
      <c r="E1818" s="113"/>
      <c r="F1818" s="113"/>
    </row>
    <row r="1819" spans="3:6" ht="24.95" customHeight="1" x14ac:dyDescent="0.3">
      <c r="C1819" s="76"/>
      <c r="D1819" s="113"/>
      <c r="E1819" s="113"/>
      <c r="F1819" s="113"/>
    </row>
    <row r="1820" spans="3:6" ht="24.95" customHeight="1" x14ac:dyDescent="0.3">
      <c r="C1820" s="76"/>
      <c r="D1820" s="113"/>
      <c r="E1820" s="113"/>
      <c r="F1820" s="113"/>
    </row>
    <row r="1821" spans="3:6" ht="24.95" customHeight="1" x14ac:dyDescent="0.3">
      <c r="C1821" s="76"/>
      <c r="D1821" s="113"/>
      <c r="E1821" s="113"/>
      <c r="F1821" s="113"/>
    </row>
    <row r="1822" spans="3:6" ht="24.95" customHeight="1" x14ac:dyDescent="0.3">
      <c r="C1822" s="76"/>
      <c r="D1822" s="113"/>
      <c r="E1822" s="113"/>
      <c r="F1822" s="113"/>
    </row>
    <row r="1823" spans="3:6" ht="24.95" customHeight="1" x14ac:dyDescent="0.3">
      <c r="C1823" s="76"/>
      <c r="D1823" s="113"/>
      <c r="E1823" s="113"/>
      <c r="F1823" s="113"/>
    </row>
    <row r="1824" spans="3:6" ht="24.95" customHeight="1" x14ac:dyDescent="0.3">
      <c r="C1824" s="76"/>
      <c r="D1824" s="113"/>
      <c r="E1824" s="113"/>
      <c r="F1824" s="113"/>
    </row>
    <row r="1825" spans="3:6" ht="24.95" customHeight="1" x14ac:dyDescent="0.3">
      <c r="C1825" s="76"/>
      <c r="D1825" s="113"/>
      <c r="E1825" s="113"/>
      <c r="F1825" s="113"/>
    </row>
    <row r="1826" spans="3:6" ht="24.95" customHeight="1" x14ac:dyDescent="0.3">
      <c r="C1826" s="76"/>
      <c r="D1826" s="113"/>
      <c r="E1826" s="113"/>
      <c r="F1826" s="113"/>
    </row>
    <row r="1827" spans="3:6" ht="24.95" customHeight="1" x14ac:dyDescent="0.3">
      <c r="C1827" s="76"/>
      <c r="D1827" s="113"/>
      <c r="E1827" s="113"/>
      <c r="F1827" s="113"/>
    </row>
    <row r="1828" spans="3:6" ht="24.95" customHeight="1" x14ac:dyDescent="0.3">
      <c r="C1828" s="76"/>
      <c r="D1828" s="113"/>
      <c r="E1828" s="113"/>
      <c r="F1828" s="113"/>
    </row>
    <row r="1829" spans="3:6" ht="24.95" customHeight="1" x14ac:dyDescent="0.3">
      <c r="C1829" s="76"/>
      <c r="D1829" s="113"/>
      <c r="E1829" s="113"/>
      <c r="F1829" s="113"/>
    </row>
    <row r="1830" spans="3:6" ht="24.95" customHeight="1" x14ac:dyDescent="0.3">
      <c r="C1830" s="76"/>
      <c r="D1830" s="113"/>
      <c r="E1830" s="113"/>
      <c r="F1830" s="113"/>
    </row>
    <row r="1831" spans="3:6" ht="24.95" customHeight="1" x14ac:dyDescent="0.3">
      <c r="C1831" s="76"/>
      <c r="D1831" s="113"/>
      <c r="E1831" s="113"/>
      <c r="F1831" s="113"/>
    </row>
    <row r="1832" spans="3:6" ht="24.95" customHeight="1" x14ac:dyDescent="0.3">
      <c r="C1832" s="76"/>
      <c r="D1832" s="113"/>
      <c r="E1832" s="113"/>
      <c r="F1832" s="113"/>
    </row>
    <row r="1833" spans="3:6" ht="24.95" customHeight="1" x14ac:dyDescent="0.3">
      <c r="C1833" s="76"/>
      <c r="D1833" s="113"/>
      <c r="E1833" s="113"/>
      <c r="F1833" s="113"/>
    </row>
    <row r="1834" spans="3:6" ht="24.95" customHeight="1" x14ac:dyDescent="0.3">
      <c r="C1834" s="76"/>
      <c r="D1834" s="113"/>
      <c r="E1834" s="113"/>
      <c r="F1834" s="113"/>
    </row>
    <row r="1835" spans="3:6" ht="24.95" customHeight="1" x14ac:dyDescent="0.3">
      <c r="C1835" s="76"/>
      <c r="D1835" s="113"/>
      <c r="E1835" s="113"/>
      <c r="F1835" s="113"/>
    </row>
    <row r="1836" spans="3:6" ht="24.95" customHeight="1" x14ac:dyDescent="0.3">
      <c r="C1836" s="76"/>
      <c r="D1836" s="113"/>
      <c r="E1836" s="113"/>
      <c r="F1836" s="113"/>
    </row>
    <row r="1837" spans="3:6" ht="24.95" customHeight="1" x14ac:dyDescent="0.3">
      <c r="C1837" s="76"/>
      <c r="D1837" s="113"/>
      <c r="E1837" s="113"/>
      <c r="F1837" s="113"/>
    </row>
    <row r="1838" spans="3:6" ht="24.95" customHeight="1" x14ac:dyDescent="0.3">
      <c r="C1838" s="76"/>
      <c r="D1838" s="113"/>
      <c r="E1838" s="113"/>
      <c r="F1838" s="113"/>
    </row>
    <row r="1839" spans="3:6" ht="24.95" customHeight="1" x14ac:dyDescent="0.3">
      <c r="C1839" s="76"/>
      <c r="D1839" s="113"/>
      <c r="E1839" s="113"/>
      <c r="F1839" s="113"/>
    </row>
    <row r="1840" spans="3:6" ht="24.95" customHeight="1" x14ac:dyDescent="0.3">
      <c r="C1840" s="76"/>
      <c r="D1840" s="113"/>
      <c r="E1840" s="113"/>
      <c r="F1840" s="113"/>
    </row>
    <row r="1841" spans="3:6" ht="24.95" customHeight="1" x14ac:dyDescent="0.3">
      <c r="C1841" s="76"/>
      <c r="D1841" s="113"/>
      <c r="E1841" s="113"/>
      <c r="F1841" s="113"/>
    </row>
    <row r="1842" spans="3:6" ht="24.95" customHeight="1" x14ac:dyDescent="0.3">
      <c r="C1842" s="76"/>
      <c r="D1842" s="113"/>
      <c r="E1842" s="113"/>
      <c r="F1842" s="113"/>
    </row>
    <row r="1843" spans="3:6" ht="24.95" customHeight="1" x14ac:dyDescent="0.3">
      <c r="C1843" s="76"/>
      <c r="D1843" s="113"/>
      <c r="E1843" s="113"/>
      <c r="F1843" s="113"/>
    </row>
    <row r="1844" spans="3:6" ht="24.95" customHeight="1" x14ac:dyDescent="0.3">
      <c r="C1844" s="76"/>
      <c r="D1844" s="113"/>
      <c r="E1844" s="113"/>
      <c r="F1844" s="113"/>
    </row>
    <row r="1845" spans="3:6" ht="24.95" customHeight="1" x14ac:dyDescent="0.3">
      <c r="C1845" s="76"/>
      <c r="D1845" s="113"/>
      <c r="E1845" s="113"/>
      <c r="F1845" s="113"/>
    </row>
    <row r="1846" spans="3:6" ht="24.95" customHeight="1" x14ac:dyDescent="0.3">
      <c r="C1846" s="76"/>
      <c r="D1846" s="113"/>
      <c r="E1846" s="113"/>
      <c r="F1846" s="113"/>
    </row>
    <row r="1847" spans="3:6" ht="24.95" customHeight="1" x14ac:dyDescent="0.3">
      <c r="C1847" s="76"/>
      <c r="D1847" s="113"/>
      <c r="E1847" s="113"/>
      <c r="F1847" s="113"/>
    </row>
    <row r="1848" spans="3:6" ht="24.95" customHeight="1" x14ac:dyDescent="0.3">
      <c r="C1848" s="76"/>
      <c r="D1848" s="113"/>
      <c r="E1848" s="113"/>
      <c r="F1848" s="113"/>
    </row>
    <row r="1849" spans="3:6" ht="24.95" customHeight="1" x14ac:dyDescent="0.3">
      <c r="C1849" s="76"/>
      <c r="D1849" s="113"/>
      <c r="E1849" s="113"/>
      <c r="F1849" s="113"/>
    </row>
    <row r="1850" spans="3:6" ht="24.95" customHeight="1" x14ac:dyDescent="0.3">
      <c r="C1850" s="76"/>
      <c r="D1850" s="113"/>
      <c r="E1850" s="113"/>
      <c r="F1850" s="113"/>
    </row>
    <row r="1851" spans="3:6" ht="24.95" customHeight="1" x14ac:dyDescent="0.3">
      <c r="C1851" s="76"/>
      <c r="D1851" s="113"/>
      <c r="E1851" s="113"/>
      <c r="F1851" s="113"/>
    </row>
    <row r="1852" spans="3:6" ht="24.95" customHeight="1" x14ac:dyDescent="0.3">
      <c r="C1852" s="76"/>
      <c r="D1852" s="113"/>
      <c r="E1852" s="113"/>
      <c r="F1852" s="113"/>
    </row>
    <row r="1853" spans="3:6" ht="24.95" customHeight="1" x14ac:dyDescent="0.3">
      <c r="C1853" s="76"/>
      <c r="D1853" s="113"/>
      <c r="E1853" s="113"/>
      <c r="F1853" s="113"/>
    </row>
    <row r="1854" spans="3:6" ht="24.95" customHeight="1" x14ac:dyDescent="0.3">
      <c r="C1854" s="76"/>
      <c r="D1854" s="113"/>
      <c r="E1854" s="113"/>
      <c r="F1854" s="113"/>
    </row>
    <row r="1855" spans="3:6" ht="24.95" customHeight="1" x14ac:dyDescent="0.3">
      <c r="C1855" s="76"/>
      <c r="D1855" s="113"/>
      <c r="E1855" s="113"/>
      <c r="F1855" s="113"/>
    </row>
    <row r="1856" spans="3:6" ht="24.95" customHeight="1" x14ac:dyDescent="0.3">
      <c r="C1856" s="76"/>
      <c r="D1856" s="113"/>
      <c r="E1856" s="113"/>
      <c r="F1856" s="113"/>
    </row>
    <row r="1857" spans="3:6" ht="24.95" customHeight="1" x14ac:dyDescent="0.3">
      <c r="C1857" s="76"/>
      <c r="D1857" s="113"/>
      <c r="E1857" s="113"/>
      <c r="F1857" s="113"/>
    </row>
    <row r="1858" spans="3:6" ht="24.95" customHeight="1" x14ac:dyDescent="0.3">
      <c r="C1858" s="76"/>
      <c r="D1858" s="113"/>
      <c r="E1858" s="113"/>
      <c r="F1858" s="113"/>
    </row>
    <row r="1859" spans="3:6" ht="24.95" customHeight="1" x14ac:dyDescent="0.3">
      <c r="C1859" s="76"/>
      <c r="D1859" s="113"/>
      <c r="E1859" s="113"/>
      <c r="F1859" s="113"/>
    </row>
    <row r="1860" spans="3:6" ht="24.95" customHeight="1" x14ac:dyDescent="0.3">
      <c r="C1860" s="76"/>
      <c r="D1860" s="113"/>
      <c r="E1860" s="113"/>
      <c r="F1860" s="113"/>
    </row>
    <row r="1861" spans="3:6" ht="24.95" customHeight="1" x14ac:dyDescent="0.3">
      <c r="C1861" s="76"/>
      <c r="D1861" s="113"/>
      <c r="E1861" s="113"/>
      <c r="F1861" s="113"/>
    </row>
    <row r="1862" spans="3:6" ht="24.95" customHeight="1" x14ac:dyDescent="0.3">
      <c r="C1862" s="76"/>
      <c r="D1862" s="113"/>
      <c r="E1862" s="113"/>
      <c r="F1862" s="113"/>
    </row>
    <row r="1863" spans="3:6" ht="24.95" customHeight="1" x14ac:dyDescent="0.3">
      <c r="C1863" s="76"/>
      <c r="D1863" s="113"/>
      <c r="E1863" s="113"/>
      <c r="F1863" s="113"/>
    </row>
    <row r="1864" spans="3:6" ht="24.95" customHeight="1" x14ac:dyDescent="0.3">
      <c r="C1864" s="76"/>
      <c r="D1864" s="113"/>
      <c r="E1864" s="113"/>
      <c r="F1864" s="113"/>
    </row>
    <row r="1865" spans="3:6" ht="24.95" customHeight="1" x14ac:dyDescent="0.3">
      <c r="C1865" s="76"/>
      <c r="D1865" s="113"/>
      <c r="E1865" s="113"/>
      <c r="F1865" s="113"/>
    </row>
    <row r="1866" spans="3:6" ht="24.95" customHeight="1" x14ac:dyDescent="0.3">
      <c r="C1866" s="76"/>
      <c r="D1866" s="113"/>
      <c r="E1866" s="113"/>
      <c r="F1866" s="113"/>
    </row>
    <row r="1867" spans="3:6" ht="24.95" customHeight="1" x14ac:dyDescent="0.3">
      <c r="C1867" s="76"/>
      <c r="D1867" s="113"/>
      <c r="E1867" s="113"/>
      <c r="F1867" s="113"/>
    </row>
    <row r="1868" spans="3:6" ht="24.95" customHeight="1" x14ac:dyDescent="0.3">
      <c r="C1868" s="76"/>
      <c r="D1868" s="113"/>
      <c r="E1868" s="113"/>
      <c r="F1868" s="113"/>
    </row>
    <row r="1869" spans="3:6" ht="24.95" customHeight="1" x14ac:dyDescent="0.3">
      <c r="C1869" s="76"/>
      <c r="D1869" s="113"/>
      <c r="E1869" s="113"/>
      <c r="F1869" s="113"/>
    </row>
    <row r="1870" spans="3:6" ht="24.95" customHeight="1" x14ac:dyDescent="0.3">
      <c r="C1870" s="76"/>
      <c r="D1870" s="113"/>
      <c r="E1870" s="113"/>
      <c r="F1870" s="113"/>
    </row>
    <row r="1871" spans="3:6" ht="24.95" customHeight="1" x14ac:dyDescent="0.3">
      <c r="C1871" s="76"/>
      <c r="D1871" s="113"/>
      <c r="E1871" s="113"/>
      <c r="F1871" s="113"/>
    </row>
    <row r="1872" spans="3:6" ht="24.95" customHeight="1" x14ac:dyDescent="0.3">
      <c r="C1872" s="76"/>
      <c r="D1872" s="113"/>
      <c r="E1872" s="113"/>
      <c r="F1872" s="113"/>
    </row>
    <row r="1873" spans="3:6" ht="24.95" customHeight="1" x14ac:dyDescent="0.3">
      <c r="C1873" s="76"/>
      <c r="D1873" s="113"/>
      <c r="E1873" s="113"/>
      <c r="F1873" s="113"/>
    </row>
    <row r="1874" spans="3:6" ht="24.95" customHeight="1" x14ac:dyDescent="0.3">
      <c r="C1874" s="76"/>
      <c r="D1874" s="113"/>
      <c r="E1874" s="113"/>
      <c r="F1874" s="113"/>
    </row>
    <row r="1875" spans="3:6" ht="24.95" customHeight="1" x14ac:dyDescent="0.3">
      <c r="C1875" s="76"/>
      <c r="D1875" s="113"/>
      <c r="E1875" s="113"/>
      <c r="F1875" s="113"/>
    </row>
    <row r="1876" spans="3:6" ht="24.95" customHeight="1" x14ac:dyDescent="0.3">
      <c r="C1876" s="76"/>
      <c r="D1876" s="113"/>
      <c r="E1876" s="113"/>
      <c r="F1876" s="113"/>
    </row>
    <row r="1877" spans="3:6" ht="24.95" customHeight="1" x14ac:dyDescent="0.3">
      <c r="C1877" s="76"/>
      <c r="D1877" s="113"/>
      <c r="E1877" s="113"/>
      <c r="F1877" s="113"/>
    </row>
    <row r="1878" spans="3:6" ht="24.95" customHeight="1" x14ac:dyDescent="0.3">
      <c r="C1878" s="76"/>
      <c r="D1878" s="113"/>
      <c r="E1878" s="113"/>
      <c r="F1878" s="113"/>
    </row>
    <row r="1879" spans="3:6" ht="24.95" customHeight="1" x14ac:dyDescent="0.3">
      <c r="C1879" s="76"/>
      <c r="D1879" s="113"/>
      <c r="E1879" s="113"/>
      <c r="F1879" s="113"/>
    </row>
    <row r="1880" spans="3:6" ht="24.95" customHeight="1" x14ac:dyDescent="0.3">
      <c r="C1880" s="76"/>
      <c r="D1880" s="113"/>
      <c r="E1880" s="113"/>
      <c r="F1880" s="113"/>
    </row>
    <row r="1881" spans="3:6" ht="24.95" customHeight="1" x14ac:dyDescent="0.3">
      <c r="C1881" s="76"/>
      <c r="D1881" s="113"/>
      <c r="E1881" s="113"/>
      <c r="F1881" s="113"/>
    </row>
    <row r="1882" spans="3:6" ht="24.95" customHeight="1" x14ac:dyDescent="0.3">
      <c r="C1882" s="76"/>
      <c r="D1882" s="113"/>
      <c r="E1882" s="113"/>
      <c r="F1882" s="113"/>
    </row>
    <row r="1883" spans="3:6" ht="24.95" customHeight="1" x14ac:dyDescent="0.3">
      <c r="C1883" s="76"/>
      <c r="D1883" s="113"/>
      <c r="E1883" s="113"/>
      <c r="F1883" s="113"/>
    </row>
    <row r="1884" spans="3:6" ht="24.95" customHeight="1" x14ac:dyDescent="0.3">
      <c r="C1884" s="76"/>
      <c r="D1884" s="113"/>
      <c r="E1884" s="113"/>
      <c r="F1884" s="113"/>
    </row>
    <row r="1885" spans="3:6" ht="24.95" customHeight="1" x14ac:dyDescent="0.3">
      <c r="C1885" s="76"/>
      <c r="D1885" s="113"/>
      <c r="E1885" s="113"/>
      <c r="F1885" s="113"/>
    </row>
    <row r="1886" spans="3:6" ht="24.95" customHeight="1" x14ac:dyDescent="0.3">
      <c r="C1886" s="76"/>
      <c r="D1886" s="113"/>
      <c r="E1886" s="113"/>
      <c r="F1886" s="113"/>
    </row>
    <row r="1887" spans="3:6" ht="24.95" customHeight="1" x14ac:dyDescent="0.3">
      <c r="C1887" s="76"/>
      <c r="D1887" s="113"/>
      <c r="E1887" s="113"/>
      <c r="F1887" s="113"/>
    </row>
    <row r="1888" spans="3:6" ht="24.95" customHeight="1" x14ac:dyDescent="0.3">
      <c r="C1888" s="76"/>
      <c r="D1888" s="113"/>
      <c r="E1888" s="113"/>
      <c r="F1888" s="113"/>
    </row>
    <row r="1889" spans="3:6" ht="24.95" customHeight="1" x14ac:dyDescent="0.3">
      <c r="C1889" s="76"/>
      <c r="D1889" s="113"/>
      <c r="E1889" s="113"/>
      <c r="F1889" s="113"/>
    </row>
    <row r="1890" spans="3:6" ht="24.95" customHeight="1" x14ac:dyDescent="0.3">
      <c r="C1890" s="76"/>
      <c r="D1890" s="113"/>
      <c r="E1890" s="113"/>
      <c r="F1890" s="113"/>
    </row>
    <row r="1891" spans="3:6" ht="24.95" customHeight="1" x14ac:dyDescent="0.3">
      <c r="C1891" s="76"/>
      <c r="D1891" s="113"/>
      <c r="E1891" s="113"/>
      <c r="F1891" s="113"/>
    </row>
    <row r="1892" spans="3:6" ht="24.95" customHeight="1" x14ac:dyDescent="0.3">
      <c r="C1892" s="76"/>
      <c r="D1892" s="113"/>
      <c r="E1892" s="113"/>
      <c r="F1892" s="113"/>
    </row>
    <row r="1893" spans="3:6" ht="24.95" customHeight="1" x14ac:dyDescent="0.3">
      <c r="C1893" s="76"/>
      <c r="D1893" s="113"/>
      <c r="E1893" s="113"/>
      <c r="F1893" s="113"/>
    </row>
    <row r="1894" spans="3:6" ht="24.95" customHeight="1" x14ac:dyDescent="0.3">
      <c r="C1894" s="76"/>
      <c r="D1894" s="113"/>
      <c r="E1894" s="113"/>
      <c r="F1894" s="113"/>
    </row>
    <row r="1895" spans="3:6" ht="24.95" customHeight="1" x14ac:dyDescent="0.3">
      <c r="C1895" s="76"/>
      <c r="D1895" s="113"/>
      <c r="E1895" s="113"/>
      <c r="F1895" s="113"/>
    </row>
    <row r="1896" spans="3:6" ht="24.95" customHeight="1" x14ac:dyDescent="0.3">
      <c r="C1896" s="76"/>
      <c r="D1896" s="113"/>
      <c r="E1896" s="113"/>
      <c r="F1896" s="113"/>
    </row>
    <row r="1897" spans="3:6" ht="24.95" customHeight="1" x14ac:dyDescent="0.3">
      <c r="C1897" s="76"/>
      <c r="D1897" s="113"/>
      <c r="E1897" s="113"/>
      <c r="F1897" s="113"/>
    </row>
    <row r="1898" spans="3:6" ht="24.95" customHeight="1" x14ac:dyDescent="0.3">
      <c r="C1898" s="76"/>
      <c r="D1898" s="113"/>
      <c r="E1898" s="113"/>
      <c r="F1898" s="113"/>
    </row>
    <row r="1899" spans="3:6" ht="24.95" customHeight="1" x14ac:dyDescent="0.3">
      <c r="C1899" s="76"/>
      <c r="D1899" s="113"/>
      <c r="E1899" s="113"/>
      <c r="F1899" s="113"/>
    </row>
    <row r="1900" spans="3:6" ht="24.95" customHeight="1" x14ac:dyDescent="0.3">
      <c r="C1900" s="76"/>
      <c r="D1900" s="113"/>
      <c r="E1900" s="113"/>
      <c r="F1900" s="113"/>
    </row>
    <row r="1901" spans="3:6" ht="24.95" customHeight="1" x14ac:dyDescent="0.3">
      <c r="C1901" s="76"/>
      <c r="D1901" s="113"/>
      <c r="E1901" s="113"/>
      <c r="F1901" s="113"/>
    </row>
    <row r="1902" spans="3:6" ht="24.95" customHeight="1" x14ac:dyDescent="0.3">
      <c r="C1902" s="76"/>
      <c r="D1902" s="113"/>
      <c r="E1902" s="113"/>
      <c r="F1902" s="113"/>
    </row>
    <row r="1903" spans="3:6" ht="24.95" customHeight="1" x14ac:dyDescent="0.3">
      <c r="C1903" s="76"/>
      <c r="D1903" s="113"/>
      <c r="E1903" s="113"/>
      <c r="F1903" s="113"/>
    </row>
    <row r="1904" spans="3:6" ht="24.95" customHeight="1" x14ac:dyDescent="0.3">
      <c r="C1904" s="76"/>
      <c r="D1904" s="113"/>
      <c r="E1904" s="113"/>
      <c r="F1904" s="113"/>
    </row>
    <row r="1905" spans="3:6" ht="24.95" customHeight="1" x14ac:dyDescent="0.3">
      <c r="C1905" s="76"/>
      <c r="D1905" s="113"/>
      <c r="E1905" s="113"/>
      <c r="F1905" s="113"/>
    </row>
    <row r="1906" spans="3:6" ht="24.95" customHeight="1" x14ac:dyDescent="0.3">
      <c r="C1906" s="76"/>
      <c r="D1906" s="113"/>
      <c r="E1906" s="113"/>
      <c r="F1906" s="113"/>
    </row>
    <row r="1907" spans="3:6" ht="24.95" customHeight="1" x14ac:dyDescent="0.3">
      <c r="C1907" s="76"/>
      <c r="D1907" s="113"/>
      <c r="E1907" s="113"/>
      <c r="F1907" s="113"/>
    </row>
    <row r="1908" spans="3:6" ht="24.95" customHeight="1" x14ac:dyDescent="0.3">
      <c r="C1908" s="76"/>
      <c r="D1908" s="113"/>
      <c r="E1908" s="113"/>
      <c r="F1908" s="113"/>
    </row>
    <row r="1909" spans="3:6" ht="24.95" customHeight="1" x14ac:dyDescent="0.3">
      <c r="C1909" s="76"/>
      <c r="D1909" s="113"/>
      <c r="E1909" s="113"/>
      <c r="F1909" s="113"/>
    </row>
    <row r="1910" spans="3:6" ht="24.95" customHeight="1" x14ac:dyDescent="0.3">
      <c r="C1910" s="76"/>
      <c r="D1910" s="113"/>
      <c r="E1910" s="113"/>
      <c r="F1910" s="113"/>
    </row>
    <row r="1911" spans="3:6" ht="24.95" customHeight="1" x14ac:dyDescent="0.3">
      <c r="C1911" s="76"/>
      <c r="D1911" s="113"/>
      <c r="E1911" s="113"/>
      <c r="F1911" s="113"/>
    </row>
    <row r="1912" spans="3:6" ht="24.95" customHeight="1" x14ac:dyDescent="0.3">
      <c r="C1912" s="76"/>
      <c r="D1912" s="113"/>
      <c r="E1912" s="113"/>
      <c r="F1912" s="113"/>
    </row>
    <row r="1913" spans="3:6" ht="24.95" customHeight="1" x14ac:dyDescent="0.3">
      <c r="C1913" s="76"/>
      <c r="D1913" s="113"/>
      <c r="E1913" s="113"/>
      <c r="F1913" s="113"/>
    </row>
    <row r="1914" spans="3:6" ht="24.95" customHeight="1" x14ac:dyDescent="0.3">
      <c r="C1914" s="76"/>
      <c r="D1914" s="113"/>
      <c r="E1914" s="113"/>
      <c r="F1914" s="113"/>
    </row>
    <row r="1915" spans="3:6" ht="24.95" customHeight="1" x14ac:dyDescent="0.3">
      <c r="C1915" s="76"/>
      <c r="D1915" s="113"/>
      <c r="E1915" s="113"/>
      <c r="F1915" s="113"/>
    </row>
    <row r="1916" spans="3:6" ht="24.95" customHeight="1" x14ac:dyDescent="0.3">
      <c r="C1916" s="76"/>
      <c r="D1916" s="113"/>
      <c r="E1916" s="113"/>
      <c r="F1916" s="113"/>
    </row>
    <row r="1917" spans="3:6" ht="24.95" customHeight="1" x14ac:dyDescent="0.3">
      <c r="C1917" s="76"/>
      <c r="D1917" s="113"/>
      <c r="E1917" s="113"/>
      <c r="F1917" s="113"/>
    </row>
    <row r="1918" spans="3:6" ht="24.95" customHeight="1" x14ac:dyDescent="0.3">
      <c r="C1918" s="76"/>
      <c r="D1918" s="113"/>
      <c r="E1918" s="113"/>
      <c r="F1918" s="113"/>
    </row>
    <row r="1919" spans="3:6" ht="24.95" customHeight="1" x14ac:dyDescent="0.3">
      <c r="C1919" s="76"/>
      <c r="D1919" s="113"/>
      <c r="E1919" s="113"/>
      <c r="F1919" s="113"/>
    </row>
    <row r="1920" spans="3:6" ht="24.95" customHeight="1" x14ac:dyDescent="0.3">
      <c r="C1920" s="76"/>
      <c r="D1920" s="113"/>
      <c r="E1920" s="113"/>
      <c r="F1920" s="113"/>
    </row>
    <row r="1921" spans="3:6" ht="24.95" customHeight="1" x14ac:dyDescent="0.3">
      <c r="C1921" s="76"/>
      <c r="D1921" s="113"/>
      <c r="E1921" s="113"/>
      <c r="F1921" s="113"/>
    </row>
    <row r="1922" spans="3:6" ht="24.95" customHeight="1" x14ac:dyDescent="0.3">
      <c r="C1922" s="76"/>
      <c r="D1922" s="113"/>
      <c r="E1922" s="113"/>
      <c r="F1922" s="113"/>
    </row>
    <row r="1923" spans="3:6" ht="24.95" customHeight="1" x14ac:dyDescent="0.3">
      <c r="C1923" s="76"/>
      <c r="D1923" s="113"/>
      <c r="E1923" s="113"/>
      <c r="F1923" s="113"/>
    </row>
    <row r="1924" spans="3:6" ht="24.95" customHeight="1" x14ac:dyDescent="0.3">
      <c r="C1924" s="76"/>
      <c r="D1924" s="113"/>
      <c r="E1924" s="113"/>
      <c r="F1924" s="113"/>
    </row>
    <row r="1925" spans="3:6" ht="24.95" customHeight="1" x14ac:dyDescent="0.3">
      <c r="C1925" s="76"/>
      <c r="D1925" s="113"/>
      <c r="E1925" s="113"/>
      <c r="F1925" s="113"/>
    </row>
    <row r="1926" spans="3:6" ht="24.95" customHeight="1" x14ac:dyDescent="0.3">
      <c r="C1926" s="76"/>
      <c r="D1926" s="113"/>
      <c r="E1926" s="113"/>
      <c r="F1926" s="113"/>
    </row>
    <row r="1927" spans="3:6" ht="24.95" customHeight="1" x14ac:dyDescent="0.3">
      <c r="C1927" s="76"/>
      <c r="D1927" s="113"/>
      <c r="E1927" s="113"/>
      <c r="F1927" s="113"/>
    </row>
    <row r="1928" spans="3:6" ht="24.95" customHeight="1" x14ac:dyDescent="0.3">
      <c r="C1928" s="76"/>
      <c r="D1928" s="113"/>
      <c r="E1928" s="113"/>
      <c r="F1928" s="113"/>
    </row>
    <row r="1929" spans="3:6" ht="24.95" customHeight="1" x14ac:dyDescent="0.3">
      <c r="C1929" s="76"/>
      <c r="D1929" s="113"/>
      <c r="E1929" s="113"/>
      <c r="F1929" s="113"/>
    </row>
    <row r="1930" spans="3:6" ht="24.95" customHeight="1" x14ac:dyDescent="0.3">
      <c r="C1930" s="76"/>
      <c r="D1930" s="113"/>
      <c r="E1930" s="113"/>
      <c r="F1930" s="113"/>
    </row>
    <row r="1931" spans="3:6" ht="24.95" customHeight="1" x14ac:dyDescent="0.3">
      <c r="C1931" s="76"/>
      <c r="D1931" s="113"/>
      <c r="E1931" s="113"/>
      <c r="F1931" s="113"/>
    </row>
    <row r="1932" spans="3:6" ht="24.95" customHeight="1" x14ac:dyDescent="0.3">
      <c r="C1932" s="76"/>
      <c r="D1932" s="113"/>
      <c r="E1932" s="113"/>
      <c r="F1932" s="113"/>
    </row>
    <row r="1933" spans="3:6" ht="24.95" customHeight="1" x14ac:dyDescent="0.3">
      <c r="C1933" s="76"/>
      <c r="D1933" s="113"/>
      <c r="E1933" s="113"/>
      <c r="F1933" s="113"/>
    </row>
    <row r="1934" spans="3:6" ht="24.95" customHeight="1" x14ac:dyDescent="0.3">
      <c r="C1934" s="76"/>
      <c r="D1934" s="113"/>
      <c r="E1934" s="113"/>
      <c r="F1934" s="113"/>
    </row>
    <row r="1935" spans="3:6" ht="24.95" customHeight="1" x14ac:dyDescent="0.3">
      <c r="C1935" s="76"/>
      <c r="D1935" s="113"/>
      <c r="E1935" s="113"/>
      <c r="F1935" s="113"/>
    </row>
    <row r="1936" spans="3:6" ht="24.95" customHeight="1" x14ac:dyDescent="0.3">
      <c r="C1936" s="76"/>
      <c r="D1936" s="113"/>
      <c r="E1936" s="113"/>
      <c r="F1936" s="113"/>
    </row>
    <row r="1937" spans="3:6" ht="24.95" customHeight="1" x14ac:dyDescent="0.3">
      <c r="C1937" s="76"/>
      <c r="D1937" s="113"/>
      <c r="E1937" s="113"/>
      <c r="F1937" s="113"/>
    </row>
    <row r="1938" spans="3:6" ht="24.95" customHeight="1" x14ac:dyDescent="0.3">
      <c r="C1938" s="76"/>
      <c r="D1938" s="113"/>
      <c r="E1938" s="113"/>
      <c r="F1938" s="113"/>
    </row>
    <row r="1939" spans="3:6" ht="24.95" customHeight="1" x14ac:dyDescent="0.3">
      <c r="C1939" s="76"/>
      <c r="D1939" s="113"/>
      <c r="E1939" s="113"/>
      <c r="F1939" s="113"/>
    </row>
    <row r="1940" spans="3:6" ht="24.95" customHeight="1" x14ac:dyDescent="0.3">
      <c r="C1940" s="76"/>
      <c r="D1940" s="113"/>
      <c r="E1940" s="113"/>
      <c r="F1940" s="113"/>
    </row>
    <row r="1941" spans="3:6" ht="24.95" customHeight="1" x14ac:dyDescent="0.3">
      <c r="C1941" s="76"/>
      <c r="D1941" s="113"/>
      <c r="E1941" s="113"/>
      <c r="F1941" s="113"/>
    </row>
    <row r="1942" spans="3:6" ht="24.95" customHeight="1" x14ac:dyDescent="0.3">
      <c r="C1942" s="76"/>
      <c r="D1942" s="113"/>
      <c r="E1942" s="113"/>
      <c r="F1942" s="113"/>
    </row>
    <row r="1943" spans="3:6" ht="24.95" customHeight="1" x14ac:dyDescent="0.3">
      <c r="C1943" s="76"/>
      <c r="D1943" s="113"/>
      <c r="E1943" s="113"/>
      <c r="F1943" s="113"/>
    </row>
    <row r="1944" spans="3:6" ht="24.95" customHeight="1" x14ac:dyDescent="0.3">
      <c r="C1944" s="76"/>
      <c r="D1944" s="113"/>
      <c r="E1944" s="113"/>
      <c r="F1944" s="113"/>
    </row>
    <row r="1945" spans="3:6" ht="24.95" customHeight="1" x14ac:dyDescent="0.3">
      <c r="C1945" s="76"/>
      <c r="D1945" s="113"/>
      <c r="E1945" s="113"/>
      <c r="F1945" s="113"/>
    </row>
    <row r="1946" spans="3:6" ht="24.95" customHeight="1" x14ac:dyDescent="0.3">
      <c r="C1946" s="76"/>
      <c r="D1946" s="113"/>
      <c r="E1946" s="113"/>
      <c r="F1946" s="113"/>
    </row>
    <row r="1947" spans="3:6" ht="24.95" customHeight="1" x14ac:dyDescent="0.3">
      <c r="C1947" s="76"/>
      <c r="D1947" s="113"/>
      <c r="E1947" s="113"/>
      <c r="F1947" s="113"/>
    </row>
    <row r="1948" spans="3:6" ht="24.95" customHeight="1" x14ac:dyDescent="0.3">
      <c r="C1948" s="76"/>
      <c r="D1948" s="113"/>
      <c r="E1948" s="113"/>
      <c r="F1948" s="113"/>
    </row>
    <row r="1949" spans="3:6" ht="24.95" customHeight="1" x14ac:dyDescent="0.3">
      <c r="C1949" s="76"/>
      <c r="D1949" s="113"/>
      <c r="E1949" s="113"/>
      <c r="F1949" s="113"/>
    </row>
    <row r="1950" spans="3:6" ht="24.95" customHeight="1" x14ac:dyDescent="0.3">
      <c r="C1950" s="76"/>
      <c r="D1950" s="113"/>
      <c r="E1950" s="113"/>
      <c r="F1950" s="113"/>
    </row>
    <row r="1951" spans="3:6" ht="24.95" customHeight="1" x14ac:dyDescent="0.3">
      <c r="C1951" s="76"/>
      <c r="D1951" s="113"/>
      <c r="E1951" s="113"/>
      <c r="F1951" s="113"/>
    </row>
    <row r="1952" spans="3:6" ht="24.95" customHeight="1" x14ac:dyDescent="0.3">
      <c r="C1952" s="76"/>
      <c r="D1952" s="113"/>
      <c r="E1952" s="113"/>
      <c r="F1952" s="113"/>
    </row>
    <row r="1953" spans="3:6" ht="24.95" customHeight="1" x14ac:dyDescent="0.3">
      <c r="C1953" s="76"/>
      <c r="D1953" s="113"/>
      <c r="E1953" s="113"/>
      <c r="F1953" s="113"/>
    </row>
    <row r="1954" spans="3:6" ht="24.95" customHeight="1" x14ac:dyDescent="0.3">
      <c r="C1954" s="76"/>
      <c r="D1954" s="113"/>
      <c r="E1954" s="113"/>
      <c r="F1954" s="113"/>
    </row>
    <row r="1955" spans="3:6" ht="24.95" customHeight="1" x14ac:dyDescent="0.3">
      <c r="C1955" s="76"/>
      <c r="D1955" s="113"/>
      <c r="E1955" s="113"/>
      <c r="F1955" s="113"/>
    </row>
    <row r="1956" spans="3:6" ht="24.95" customHeight="1" x14ac:dyDescent="0.3">
      <c r="C1956" s="76"/>
      <c r="D1956" s="113"/>
      <c r="E1956" s="113"/>
      <c r="F1956" s="113"/>
    </row>
    <row r="1957" spans="3:6" ht="24.95" customHeight="1" x14ac:dyDescent="0.3">
      <c r="C1957" s="76"/>
      <c r="D1957" s="113"/>
      <c r="E1957" s="113"/>
      <c r="F1957" s="113"/>
    </row>
    <row r="1958" spans="3:6" ht="24.95" customHeight="1" x14ac:dyDescent="0.3">
      <c r="C1958" s="76"/>
      <c r="D1958" s="113"/>
      <c r="E1958" s="113"/>
      <c r="F1958" s="113"/>
    </row>
    <row r="1959" spans="3:6" ht="24.95" customHeight="1" x14ac:dyDescent="0.3">
      <c r="C1959" s="76"/>
      <c r="D1959" s="113"/>
      <c r="E1959" s="113"/>
      <c r="F1959" s="113"/>
    </row>
    <row r="1960" spans="3:6" ht="24.95" customHeight="1" x14ac:dyDescent="0.3">
      <c r="C1960" s="76"/>
      <c r="D1960" s="113"/>
      <c r="E1960" s="113"/>
      <c r="F1960" s="113"/>
    </row>
    <row r="1961" spans="3:6" ht="24.95" customHeight="1" x14ac:dyDescent="0.3">
      <c r="C1961" s="76"/>
      <c r="D1961" s="113"/>
      <c r="E1961" s="113"/>
      <c r="F1961" s="113"/>
    </row>
    <row r="1962" spans="3:6" ht="24.95" customHeight="1" x14ac:dyDescent="0.3">
      <c r="C1962" s="76"/>
      <c r="D1962" s="113"/>
      <c r="E1962" s="113"/>
      <c r="F1962" s="113"/>
    </row>
    <row r="1963" spans="3:6" ht="24.95" customHeight="1" x14ac:dyDescent="0.3">
      <c r="C1963" s="76"/>
      <c r="D1963" s="113"/>
      <c r="E1963" s="113"/>
      <c r="F1963" s="113"/>
    </row>
    <row r="1964" spans="3:6" ht="24.95" customHeight="1" x14ac:dyDescent="0.3">
      <c r="C1964" s="76"/>
      <c r="D1964" s="113"/>
      <c r="E1964" s="113"/>
      <c r="F1964" s="113"/>
    </row>
    <row r="1965" spans="3:6" ht="24.95" customHeight="1" x14ac:dyDescent="0.3">
      <c r="C1965" s="76"/>
      <c r="D1965" s="113"/>
      <c r="E1965" s="113"/>
      <c r="F1965" s="113"/>
    </row>
    <row r="1966" spans="3:6" ht="24.95" customHeight="1" x14ac:dyDescent="0.3">
      <c r="C1966" s="76"/>
      <c r="D1966" s="113"/>
      <c r="E1966" s="113"/>
      <c r="F1966" s="113"/>
    </row>
    <row r="1967" spans="3:6" ht="24.95" customHeight="1" x14ac:dyDescent="0.3">
      <c r="C1967" s="76"/>
      <c r="D1967" s="113"/>
      <c r="E1967" s="113"/>
      <c r="F1967" s="113"/>
    </row>
    <row r="1968" spans="3:6" ht="24.95" customHeight="1" x14ac:dyDescent="0.3">
      <c r="C1968" s="76"/>
      <c r="D1968" s="113"/>
      <c r="E1968" s="113"/>
      <c r="F1968" s="113"/>
    </row>
    <row r="1969" spans="3:6" ht="24.95" customHeight="1" x14ac:dyDescent="0.3">
      <c r="C1969" s="76"/>
      <c r="D1969" s="113"/>
      <c r="E1969" s="113"/>
      <c r="F1969" s="113"/>
    </row>
    <row r="1970" spans="3:6" ht="24.95" customHeight="1" x14ac:dyDescent="0.3">
      <c r="C1970" s="76"/>
      <c r="D1970" s="113"/>
      <c r="E1970" s="113"/>
      <c r="F1970" s="113"/>
    </row>
    <row r="1971" spans="3:6" ht="24.95" customHeight="1" x14ac:dyDescent="0.3">
      <c r="C1971" s="76"/>
      <c r="D1971" s="113"/>
      <c r="E1971" s="113"/>
      <c r="F1971" s="113"/>
    </row>
    <row r="1972" spans="3:6" ht="24.95" customHeight="1" x14ac:dyDescent="0.3">
      <c r="C1972" s="76"/>
      <c r="D1972" s="113"/>
      <c r="E1972" s="113"/>
      <c r="F1972" s="113"/>
    </row>
    <row r="1973" spans="3:6" ht="24.95" customHeight="1" x14ac:dyDescent="0.3">
      <c r="C1973" s="76"/>
      <c r="D1973" s="113"/>
      <c r="E1973" s="113"/>
      <c r="F1973" s="113"/>
    </row>
    <row r="1974" spans="3:6" ht="24.95" customHeight="1" x14ac:dyDescent="0.3">
      <c r="C1974" s="76"/>
      <c r="D1974" s="113"/>
      <c r="E1974" s="113"/>
      <c r="F1974" s="113"/>
    </row>
    <row r="1975" spans="3:6" ht="24.95" customHeight="1" x14ac:dyDescent="0.3">
      <c r="C1975" s="76"/>
      <c r="D1975" s="113"/>
      <c r="E1975" s="113"/>
      <c r="F1975" s="113"/>
    </row>
    <row r="1976" spans="3:6" ht="24.95" customHeight="1" x14ac:dyDescent="0.3">
      <c r="C1976" s="76"/>
      <c r="D1976" s="113"/>
      <c r="E1976" s="113"/>
      <c r="F1976" s="113"/>
    </row>
    <row r="1977" spans="3:6" ht="24.95" customHeight="1" x14ac:dyDescent="0.3">
      <c r="C1977" s="76"/>
      <c r="D1977" s="113"/>
      <c r="E1977" s="113"/>
      <c r="F1977" s="113"/>
    </row>
    <row r="1978" spans="3:6" ht="24.95" customHeight="1" x14ac:dyDescent="0.3">
      <c r="C1978" s="76"/>
      <c r="D1978" s="113"/>
      <c r="E1978" s="113"/>
      <c r="F1978" s="113"/>
    </row>
    <row r="1979" spans="3:6" ht="24.95" customHeight="1" x14ac:dyDescent="0.3">
      <c r="C1979" s="76"/>
      <c r="D1979" s="113"/>
      <c r="E1979" s="113"/>
      <c r="F1979" s="113"/>
    </row>
  </sheetData>
  <mergeCells count="255">
    <mergeCell ref="D153:G153"/>
    <mergeCell ref="E133:G133"/>
    <mergeCell ref="F134:G134"/>
    <mergeCell ref="F135:G135"/>
    <mergeCell ref="E136:G136"/>
    <mergeCell ref="D137:G137"/>
    <mergeCell ref="C138:G138"/>
    <mergeCell ref="D139:G139"/>
    <mergeCell ref="C140:G140"/>
    <mergeCell ref="D141:G141"/>
    <mergeCell ref="D148:G148"/>
    <mergeCell ref="D149:G149"/>
    <mergeCell ref="C150:G150"/>
    <mergeCell ref="D151:G151"/>
    <mergeCell ref="D152:G152"/>
    <mergeCell ref="C147:G147"/>
    <mergeCell ref="H143:M143"/>
    <mergeCell ref="H144:J144"/>
    <mergeCell ref="K144:M144"/>
    <mergeCell ref="B146:G146"/>
    <mergeCell ref="F118:G118"/>
    <mergeCell ref="F119:G119"/>
    <mergeCell ref="F120:G120"/>
    <mergeCell ref="E130:G130"/>
    <mergeCell ref="F131:G131"/>
    <mergeCell ref="F132:G132"/>
    <mergeCell ref="E122:G122"/>
    <mergeCell ref="F123:G123"/>
    <mergeCell ref="F126:G126"/>
    <mergeCell ref="E127:G127"/>
    <mergeCell ref="F128:G128"/>
    <mergeCell ref="E214:G214"/>
    <mergeCell ref="B186:G186"/>
    <mergeCell ref="D211:G211"/>
    <mergeCell ref="C212:G212"/>
    <mergeCell ref="D213:G213"/>
    <mergeCell ref="E196:G196"/>
    <mergeCell ref="E197:G197"/>
    <mergeCell ref="C198:G198"/>
    <mergeCell ref="D199:G199"/>
    <mergeCell ref="E200:G200"/>
    <mergeCell ref="E201:G201"/>
    <mergeCell ref="E202:G202"/>
    <mergeCell ref="D203:G203"/>
    <mergeCell ref="E204:G204"/>
    <mergeCell ref="C207:G207"/>
    <mergeCell ref="E205:G205"/>
    <mergeCell ref="E206:G206"/>
    <mergeCell ref="C209:G209"/>
    <mergeCell ref="D210:G210"/>
    <mergeCell ref="E57:G57"/>
    <mergeCell ref="E58:G58"/>
    <mergeCell ref="E59:G59"/>
    <mergeCell ref="D85:G85"/>
    <mergeCell ref="C86:G86"/>
    <mergeCell ref="D82:G82"/>
    <mergeCell ref="C155:G155"/>
    <mergeCell ref="D156:G156"/>
    <mergeCell ref="F115:G115"/>
    <mergeCell ref="B60:M60"/>
    <mergeCell ref="B61:G63"/>
    <mergeCell ref="H61:M61"/>
    <mergeCell ref="H62:J62"/>
    <mergeCell ref="K62:M62"/>
    <mergeCell ref="D98:G98"/>
    <mergeCell ref="D99:G99"/>
    <mergeCell ref="C106:G106"/>
    <mergeCell ref="C92:G92"/>
    <mergeCell ref="D93:G93"/>
    <mergeCell ref="D94:G94"/>
    <mergeCell ref="F112:G112"/>
    <mergeCell ref="F113:G113"/>
    <mergeCell ref="E114:G114"/>
    <mergeCell ref="D121:G121"/>
    <mergeCell ref="H1:M1"/>
    <mergeCell ref="H102:J102"/>
    <mergeCell ref="K102:M102"/>
    <mergeCell ref="B104:G104"/>
    <mergeCell ref="H183:M183"/>
    <mergeCell ref="H184:J184"/>
    <mergeCell ref="K184:M184"/>
    <mergeCell ref="B64:G64"/>
    <mergeCell ref="A100:A103"/>
    <mergeCell ref="A182:A185"/>
    <mergeCell ref="B182:M182"/>
    <mergeCell ref="B183:G185"/>
    <mergeCell ref="B100:M100"/>
    <mergeCell ref="B101:G103"/>
    <mergeCell ref="A60:A63"/>
    <mergeCell ref="D95:G95"/>
    <mergeCell ref="D96:G96"/>
    <mergeCell ref="D97:G97"/>
    <mergeCell ref="D91:G91"/>
    <mergeCell ref="D78:G78"/>
    <mergeCell ref="H101:M101"/>
    <mergeCell ref="A142:A145"/>
    <mergeCell ref="B142:M142"/>
    <mergeCell ref="B143:G145"/>
    <mergeCell ref="E226:G226"/>
    <mergeCell ref="E227:G227"/>
    <mergeCell ref="D216:G216"/>
    <mergeCell ref="C219:G219"/>
    <mergeCell ref="D220:G220"/>
    <mergeCell ref="E221:G221"/>
    <mergeCell ref="E217:G217"/>
    <mergeCell ref="B236:G236"/>
    <mergeCell ref="A232:A235"/>
    <mergeCell ref="B232:M232"/>
    <mergeCell ref="B233:G235"/>
    <mergeCell ref="H233:M233"/>
    <mergeCell ref="H234:J234"/>
    <mergeCell ref="K234:M234"/>
    <mergeCell ref="D46:G46"/>
    <mergeCell ref="C47:G47"/>
    <mergeCell ref="D48:G48"/>
    <mergeCell ref="B105:G105"/>
    <mergeCell ref="C49:G49"/>
    <mergeCell ref="D50:G50"/>
    <mergeCell ref="E51:G51"/>
    <mergeCell ref="E54:G54"/>
    <mergeCell ref="D55:G55"/>
    <mergeCell ref="D67:G67"/>
    <mergeCell ref="C68:G68"/>
    <mergeCell ref="D69:G69"/>
    <mergeCell ref="C70:G70"/>
    <mergeCell ref="E52:G52"/>
    <mergeCell ref="E53:G53"/>
    <mergeCell ref="D88:G88"/>
    <mergeCell ref="C89:G89"/>
    <mergeCell ref="D90:G90"/>
    <mergeCell ref="D79:G79"/>
    <mergeCell ref="D87:G87"/>
    <mergeCell ref="D71:G71"/>
    <mergeCell ref="C72:G72"/>
    <mergeCell ref="D73:G73"/>
    <mergeCell ref="E56:G56"/>
    <mergeCell ref="I298:L298"/>
    <mergeCell ref="I279:L279"/>
    <mergeCell ref="I282:L282"/>
    <mergeCell ref="I284:L284"/>
    <mergeCell ref="I295:L295"/>
    <mergeCell ref="C249:G249"/>
    <mergeCell ref="B245:G245"/>
    <mergeCell ref="C250:G250"/>
    <mergeCell ref="C251:G251"/>
    <mergeCell ref="I288:L288"/>
    <mergeCell ref="I252:L252"/>
    <mergeCell ref="I266:L266"/>
    <mergeCell ref="H2:M2"/>
    <mergeCell ref="H9:M9"/>
    <mergeCell ref="A13:M13"/>
    <mergeCell ref="A14:M14"/>
    <mergeCell ref="A15:M15"/>
    <mergeCell ref="H17:J17"/>
    <mergeCell ref="C40:G40"/>
    <mergeCell ref="H22:M22"/>
    <mergeCell ref="H23:M23"/>
    <mergeCell ref="H24:M24"/>
    <mergeCell ref="H25:M25"/>
    <mergeCell ref="B19:M19"/>
    <mergeCell ref="B20:G20"/>
    <mergeCell ref="A31:A34"/>
    <mergeCell ref="B31:M31"/>
    <mergeCell ref="B32:G34"/>
    <mergeCell ref="H32:M32"/>
    <mergeCell ref="H33:J33"/>
    <mergeCell ref="K33:M33"/>
    <mergeCell ref="H20:M20"/>
    <mergeCell ref="H21:M21"/>
    <mergeCell ref="B21:G21"/>
    <mergeCell ref="B22:G22"/>
    <mergeCell ref="B27:G27"/>
    <mergeCell ref="B23:G23"/>
    <mergeCell ref="B24:G24"/>
    <mergeCell ref="B25:G25"/>
    <mergeCell ref="B26:G26"/>
    <mergeCell ref="C77:G77"/>
    <mergeCell ref="H26:M26"/>
    <mergeCell ref="H27:M27"/>
    <mergeCell ref="H28:M28"/>
    <mergeCell ref="H29:M29"/>
    <mergeCell ref="C37:G37"/>
    <mergeCell ref="D38:G38"/>
    <mergeCell ref="B42:G42"/>
    <mergeCell ref="C65:G65"/>
    <mergeCell ref="D66:G66"/>
    <mergeCell ref="B28:G28"/>
    <mergeCell ref="B29:G29"/>
    <mergeCell ref="B35:G35"/>
    <mergeCell ref="B36:G36"/>
    <mergeCell ref="D44:G44"/>
    <mergeCell ref="D74:G74"/>
    <mergeCell ref="C75:G75"/>
    <mergeCell ref="D76:G76"/>
    <mergeCell ref="C43:G43"/>
    <mergeCell ref="C45:G45"/>
    <mergeCell ref="F116:G116"/>
    <mergeCell ref="F117:G117"/>
    <mergeCell ref="D83:G83"/>
    <mergeCell ref="D84:G84"/>
    <mergeCell ref="D80:G80"/>
    <mergeCell ref="D81:G81"/>
    <mergeCell ref="D107:G107"/>
    <mergeCell ref="E108:G108"/>
    <mergeCell ref="F109:G109"/>
    <mergeCell ref="F110:G110"/>
    <mergeCell ref="E111:G111"/>
    <mergeCell ref="D244:G244"/>
    <mergeCell ref="B154:G154"/>
    <mergeCell ref="B187:G187"/>
    <mergeCell ref="B181:G181"/>
    <mergeCell ref="E165:G165"/>
    <mergeCell ref="D169:G169"/>
    <mergeCell ref="C170:G170"/>
    <mergeCell ref="D171:G171"/>
    <mergeCell ref="D172:G172"/>
    <mergeCell ref="D173:G173"/>
    <mergeCell ref="C174:G174"/>
    <mergeCell ref="D160:G160"/>
    <mergeCell ref="E161:G161"/>
    <mergeCell ref="D175:G175"/>
    <mergeCell ref="C188:G188"/>
    <mergeCell ref="D189:G189"/>
    <mergeCell ref="D190:G190"/>
    <mergeCell ref="C191:G191"/>
    <mergeCell ref="D192:G192"/>
    <mergeCell ref="E193:G193"/>
    <mergeCell ref="E194:G194"/>
    <mergeCell ref="D195:G195"/>
    <mergeCell ref="D208:G208"/>
    <mergeCell ref="C157:G157"/>
    <mergeCell ref="C176:G176"/>
    <mergeCell ref="D177:G177"/>
    <mergeCell ref="C178:G178"/>
    <mergeCell ref="D179:G179"/>
    <mergeCell ref="D180:G180"/>
    <mergeCell ref="F124:G124"/>
    <mergeCell ref="F125:G125"/>
    <mergeCell ref="E218:G218"/>
    <mergeCell ref="C243:G243"/>
    <mergeCell ref="D158:G158"/>
    <mergeCell ref="C159:G159"/>
    <mergeCell ref="F129:G129"/>
    <mergeCell ref="D242:G242"/>
    <mergeCell ref="C228:G228"/>
    <mergeCell ref="D229:G229"/>
    <mergeCell ref="D230:G230"/>
    <mergeCell ref="D231:G231"/>
    <mergeCell ref="C237:G237"/>
    <mergeCell ref="C241:G241"/>
    <mergeCell ref="E222:G222"/>
    <mergeCell ref="E215:G215"/>
    <mergeCell ref="E223:G223"/>
    <mergeCell ref="D224:G224"/>
    <mergeCell ref="E225:G225"/>
  </mergeCells>
  <pageMargins left="0.6" right="0.5" top="0.5" bottom="0.5" header="0" footer="0"/>
  <pageSetup paperSize="9" scale="70" firstPageNumber="57" orientation="portrait" useFirstPageNumber="1" r:id="rId1"/>
  <rowBreaks count="6" manualBreakCount="6">
    <brk id="59" max="12" man="1"/>
    <brk id="99" max="12" man="1"/>
    <brk id="141" max="12" man="1"/>
    <brk id="181" max="12" man="1"/>
    <brk id="231" max="12" man="1"/>
    <brk id="24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51"/>
  <sheetViews>
    <sheetView view="pageBreakPreview" zoomScaleNormal="85" zoomScaleSheetLayoutView="100" workbookViewId="0">
      <selection activeCell="L9" sqref="L9"/>
    </sheetView>
  </sheetViews>
  <sheetFormatPr defaultColWidth="9.140625" defaultRowHeight="20.100000000000001" customHeight="1" x14ac:dyDescent="0.3"/>
  <cols>
    <col min="1" max="1" width="4.28515625" style="424" customWidth="1"/>
    <col min="2" max="2" width="4" style="424" customWidth="1"/>
    <col min="3" max="3" width="3.42578125" style="424" customWidth="1"/>
    <col min="4" max="4" width="27.5703125" style="424" customWidth="1"/>
    <col min="5" max="5" width="2.7109375" style="424" customWidth="1"/>
    <col min="6" max="6" width="12.7109375" style="424" customWidth="1"/>
    <col min="7" max="7" width="12.140625" style="447" customWidth="1"/>
    <col min="8" max="8" width="13.28515625" style="447" customWidth="1"/>
    <col min="9" max="9" width="10.140625" style="424" customWidth="1"/>
    <col min="10" max="10" width="7.28515625" style="424" bestFit="1" customWidth="1"/>
    <col min="11" max="11" width="9.85546875" style="424" bestFit="1" customWidth="1"/>
    <col min="12" max="12" width="27.5703125" style="445" customWidth="1"/>
    <col min="13" max="13" width="20.5703125" style="448" customWidth="1"/>
    <col min="14" max="16384" width="9.140625" style="424"/>
  </cols>
  <sheetData>
    <row r="1" spans="1:13" ht="15" x14ac:dyDescent="0.3">
      <c r="A1" s="1006" t="s">
        <v>207</v>
      </c>
      <c r="B1" s="1006"/>
      <c r="C1" s="1006"/>
      <c r="D1" s="1006"/>
      <c r="E1" s="1006"/>
      <c r="F1" s="1006"/>
      <c r="G1" s="1006"/>
      <c r="H1" s="1006"/>
      <c r="I1" s="1006"/>
      <c r="J1" s="1006"/>
      <c r="K1" s="1006"/>
      <c r="L1" s="1006"/>
      <c r="M1" s="1006"/>
    </row>
    <row r="2" spans="1:13" ht="15" x14ac:dyDescent="0.3">
      <c r="A2" s="1006" t="s">
        <v>222</v>
      </c>
      <c r="B2" s="1006"/>
      <c r="C2" s="1006"/>
      <c r="D2" s="1006"/>
      <c r="E2" s="1006"/>
      <c r="F2" s="1006"/>
      <c r="G2" s="1006"/>
      <c r="H2" s="1006"/>
      <c r="I2" s="1006"/>
      <c r="J2" s="1006"/>
      <c r="K2" s="1006"/>
      <c r="L2" s="1006"/>
      <c r="M2" s="1006"/>
    </row>
    <row r="3" spans="1:13" ht="12" customHeight="1" x14ac:dyDescent="0.3">
      <c r="A3" s="284"/>
      <c r="B3" s="284"/>
      <c r="C3" s="284"/>
      <c r="D3" s="284"/>
      <c r="E3" s="284"/>
      <c r="F3" s="284"/>
      <c r="G3" s="493"/>
      <c r="H3" s="286"/>
      <c r="I3" s="284"/>
      <c r="J3" s="493"/>
      <c r="K3" s="493"/>
      <c r="L3" s="494"/>
      <c r="M3" s="495"/>
    </row>
    <row r="4" spans="1:13" ht="15" x14ac:dyDescent="0.3">
      <c r="A4" s="283" t="s">
        <v>208</v>
      </c>
      <c r="B4" s="283"/>
      <c r="C4" s="284"/>
      <c r="D4" s="285"/>
      <c r="E4" s="285"/>
      <c r="F4" s="284"/>
      <c r="G4" s="493"/>
      <c r="H4" s="286"/>
      <c r="I4" s="284"/>
      <c r="J4" s="493"/>
      <c r="K4" s="493"/>
      <c r="L4" s="494"/>
      <c r="M4" s="495"/>
    </row>
    <row r="5" spans="1:13" ht="15" x14ac:dyDescent="0.3">
      <c r="A5" s="284"/>
      <c r="B5" s="284"/>
      <c r="C5" s="284" t="s">
        <v>209</v>
      </c>
      <c r="D5" s="284"/>
      <c r="E5" s="284" t="s">
        <v>210</v>
      </c>
      <c r="F5" s="982" t="s">
        <v>525</v>
      </c>
      <c r="G5" s="982"/>
      <c r="H5" s="982"/>
      <c r="I5" s="982"/>
      <c r="J5" s="493"/>
      <c r="K5" s="493"/>
      <c r="L5" s="494"/>
      <c r="M5" s="495"/>
    </row>
    <row r="6" spans="1:13" ht="15" x14ac:dyDescent="0.3">
      <c r="A6" s="284"/>
      <c r="B6" s="284"/>
      <c r="C6" s="284" t="s">
        <v>211</v>
      </c>
      <c r="D6" s="284"/>
      <c r="E6" s="284" t="s">
        <v>210</v>
      </c>
      <c r="F6" s="991" t="s">
        <v>527</v>
      </c>
      <c r="G6" s="992"/>
      <c r="H6" s="992"/>
      <c r="I6" s="992"/>
      <c r="J6" s="493"/>
      <c r="K6" s="493"/>
      <c r="L6" s="494"/>
      <c r="M6" s="495"/>
    </row>
    <row r="7" spans="1:13" ht="15" x14ac:dyDescent="0.3">
      <c r="A7" s="284"/>
      <c r="B7" s="284"/>
      <c r="C7" s="284" t="s">
        <v>212</v>
      </c>
      <c r="D7" s="284"/>
      <c r="E7" s="284" t="s">
        <v>210</v>
      </c>
      <c r="F7" s="992" t="s">
        <v>535</v>
      </c>
      <c r="G7" s="992"/>
      <c r="H7" s="992"/>
      <c r="I7" s="992"/>
      <c r="J7" s="81"/>
      <c r="K7" s="81"/>
      <c r="L7" s="494"/>
      <c r="M7" s="495"/>
    </row>
    <row r="8" spans="1:13" ht="15" x14ac:dyDescent="0.3">
      <c r="A8" s="284"/>
      <c r="B8" s="284"/>
      <c r="C8" s="284" t="s">
        <v>279</v>
      </c>
      <c r="D8" s="284"/>
      <c r="E8" s="284" t="s">
        <v>210</v>
      </c>
      <c r="F8" s="992" t="s">
        <v>494</v>
      </c>
      <c r="G8" s="992"/>
      <c r="H8" s="992"/>
      <c r="I8" s="992"/>
      <c r="J8" s="90"/>
      <c r="K8" s="90"/>
      <c r="L8" s="90"/>
      <c r="M8" s="496"/>
    </row>
    <row r="9" spans="1:13" ht="15" x14ac:dyDescent="0.3">
      <c r="A9" s="284"/>
      <c r="B9" s="284"/>
      <c r="C9" s="284" t="s">
        <v>214</v>
      </c>
      <c r="D9" s="284"/>
      <c r="E9" s="284" t="s">
        <v>210</v>
      </c>
      <c r="F9" s="992" t="s">
        <v>484</v>
      </c>
      <c r="G9" s="992"/>
      <c r="H9" s="992"/>
      <c r="I9" s="992"/>
      <c r="J9" s="493"/>
      <c r="K9" s="493"/>
      <c r="L9" s="494"/>
      <c r="M9" s="495"/>
    </row>
    <row r="10" spans="1:13" ht="12" customHeight="1" x14ac:dyDescent="0.3">
      <c r="A10" s="284"/>
      <c r="B10" s="284"/>
      <c r="C10" s="284"/>
      <c r="D10" s="284"/>
      <c r="E10" s="284"/>
      <c r="F10" s="382"/>
      <c r="G10" s="497"/>
      <c r="H10" s="497"/>
      <c r="I10" s="382"/>
      <c r="J10" s="493"/>
      <c r="K10" s="493"/>
      <c r="L10" s="494"/>
      <c r="M10" s="495"/>
    </row>
    <row r="11" spans="1:13" ht="15" x14ac:dyDescent="0.3">
      <c r="A11" s="283" t="s">
        <v>215</v>
      </c>
      <c r="B11" s="283"/>
      <c r="C11" s="284"/>
      <c r="D11" s="285"/>
      <c r="E11" s="285"/>
      <c r="F11" s="284"/>
      <c r="G11" s="493"/>
      <c r="H11" s="286"/>
      <c r="I11" s="284"/>
      <c r="J11" s="493"/>
      <c r="K11" s="493"/>
      <c r="L11" s="494"/>
      <c r="M11" s="495"/>
    </row>
    <row r="12" spans="1:13" ht="15" x14ac:dyDescent="0.3">
      <c r="A12" s="284"/>
      <c r="B12" s="284"/>
      <c r="C12" s="284" t="s">
        <v>216</v>
      </c>
      <c r="D12" s="284"/>
      <c r="E12" s="284" t="s">
        <v>210</v>
      </c>
      <c r="F12" s="982" t="s">
        <v>562</v>
      </c>
      <c r="G12" s="982"/>
      <c r="H12" s="982"/>
      <c r="I12" s="982"/>
      <c r="J12" s="493"/>
      <c r="K12" s="493"/>
      <c r="L12" s="494"/>
      <c r="M12" s="495"/>
    </row>
    <row r="13" spans="1:13" ht="15" x14ac:dyDescent="0.3">
      <c r="A13" s="284"/>
      <c r="B13" s="284"/>
      <c r="C13" s="284" t="s">
        <v>217</v>
      </c>
      <c r="D13" s="284"/>
      <c r="E13" s="284" t="s">
        <v>210</v>
      </c>
      <c r="F13" s="991" t="s">
        <v>569</v>
      </c>
      <c r="G13" s="992"/>
      <c r="H13" s="992"/>
      <c r="I13" s="992"/>
      <c r="J13" s="493"/>
      <c r="K13" s="493"/>
      <c r="L13" s="494"/>
      <c r="M13" s="495"/>
    </row>
    <row r="14" spans="1:13" ht="15" x14ac:dyDescent="0.3">
      <c r="A14" s="284"/>
      <c r="B14" s="284"/>
      <c r="C14" s="284" t="s">
        <v>212</v>
      </c>
      <c r="D14" s="284"/>
      <c r="E14" s="284" t="s">
        <v>210</v>
      </c>
      <c r="F14" s="992" t="s">
        <v>672</v>
      </c>
      <c r="G14" s="992"/>
      <c r="H14" s="992"/>
      <c r="I14" s="992"/>
      <c r="J14" s="493"/>
      <c r="K14" s="493"/>
      <c r="L14" s="494"/>
      <c r="M14" s="495"/>
    </row>
    <row r="15" spans="1:13" ht="15" x14ac:dyDescent="0.3">
      <c r="A15" s="284"/>
      <c r="B15" s="284"/>
      <c r="C15" s="284" t="s">
        <v>213</v>
      </c>
      <c r="D15" s="284"/>
      <c r="E15" s="284" t="s">
        <v>210</v>
      </c>
      <c r="F15" s="992" t="s">
        <v>570</v>
      </c>
      <c r="G15" s="992"/>
      <c r="H15" s="992"/>
      <c r="I15" s="992"/>
      <c r="J15" s="493"/>
      <c r="K15" s="493"/>
      <c r="L15" s="494"/>
      <c r="M15" s="495"/>
    </row>
    <row r="16" spans="1:13" ht="15" x14ac:dyDescent="0.3">
      <c r="A16" s="284"/>
      <c r="B16" s="284"/>
      <c r="C16" s="284" t="s">
        <v>214</v>
      </c>
      <c r="D16" s="284"/>
      <c r="E16" s="284" t="s">
        <v>210</v>
      </c>
      <c r="F16" s="992" t="s">
        <v>484</v>
      </c>
      <c r="G16" s="992"/>
      <c r="H16" s="992"/>
      <c r="I16" s="992"/>
      <c r="J16" s="493"/>
      <c r="K16" s="493"/>
      <c r="L16" s="494"/>
      <c r="M16" s="495"/>
    </row>
    <row r="17" spans="1:15" ht="12" customHeight="1" x14ac:dyDescent="0.3">
      <c r="A17" s="284"/>
      <c r="B17" s="284"/>
      <c r="C17" s="284"/>
      <c r="D17" s="284"/>
      <c r="E17" s="284"/>
      <c r="F17" s="284"/>
      <c r="G17" s="493"/>
      <c r="H17" s="286"/>
      <c r="I17" s="284"/>
      <c r="J17" s="493"/>
      <c r="K17" s="493"/>
      <c r="L17" s="494"/>
      <c r="M17" s="495"/>
    </row>
    <row r="18" spans="1:15" ht="15" x14ac:dyDescent="0.3">
      <c r="A18" s="382" t="s">
        <v>230</v>
      </c>
      <c r="B18" s="382"/>
      <c r="C18" s="285"/>
      <c r="D18" s="285"/>
      <c r="E18" s="285"/>
      <c r="F18" s="285"/>
      <c r="G18" s="493"/>
      <c r="H18" s="493"/>
      <c r="I18" s="285"/>
      <c r="J18" s="493"/>
      <c r="K18" s="493"/>
      <c r="L18" s="494"/>
      <c r="M18" s="495"/>
    </row>
    <row r="19" spans="1:15" ht="46.5" customHeight="1" x14ac:dyDescent="0.3">
      <c r="A19" s="302" t="s">
        <v>218</v>
      </c>
      <c r="B19" s="1007" t="s">
        <v>223</v>
      </c>
      <c r="C19" s="1008"/>
      <c r="D19" s="1008"/>
      <c r="E19" s="1008"/>
      <c r="F19" s="1008"/>
      <c r="G19" s="302" t="s">
        <v>219</v>
      </c>
      <c r="H19" s="302" t="s">
        <v>224</v>
      </c>
      <c r="I19" s="302" t="s">
        <v>225</v>
      </c>
      <c r="J19" s="302" t="s">
        <v>226</v>
      </c>
      <c r="K19" s="302" t="s">
        <v>227</v>
      </c>
      <c r="L19" s="621" t="s">
        <v>220</v>
      </c>
      <c r="M19" s="291" t="s">
        <v>352</v>
      </c>
    </row>
    <row r="20" spans="1:15" ht="15" x14ac:dyDescent="0.3">
      <c r="A20" s="545">
        <v>1</v>
      </c>
      <c r="B20" s="1009">
        <v>2</v>
      </c>
      <c r="C20" s="1010"/>
      <c r="D20" s="1010"/>
      <c r="E20" s="1010"/>
      <c r="F20" s="1010"/>
      <c r="G20" s="545">
        <v>3</v>
      </c>
      <c r="H20" s="302">
        <v>4</v>
      </c>
      <c r="I20" s="545">
        <v>5</v>
      </c>
      <c r="J20" s="545">
        <v>6</v>
      </c>
      <c r="K20" s="545">
        <v>7</v>
      </c>
      <c r="L20" s="622">
        <v>8</v>
      </c>
      <c r="M20" s="291" t="s">
        <v>374</v>
      </c>
    </row>
    <row r="21" spans="1:15" s="432" customFormat="1" ht="15" x14ac:dyDescent="0.3">
      <c r="A21" s="620" t="s">
        <v>5</v>
      </c>
      <c r="B21" s="623" t="s">
        <v>7</v>
      </c>
      <c r="C21" s="357"/>
      <c r="D21" s="357"/>
      <c r="E21" s="357"/>
      <c r="F21" s="357"/>
      <c r="G21" s="187"/>
      <c r="H21" s="624"/>
      <c r="I21" s="109"/>
      <c r="J21" s="618"/>
      <c r="K21" s="209">
        <f>K22</f>
        <v>0</v>
      </c>
      <c r="L21" s="625"/>
      <c r="M21" s="626"/>
    </row>
    <row r="22" spans="1:15" s="430" customFormat="1" ht="15" x14ac:dyDescent="0.25">
      <c r="A22" s="107"/>
      <c r="B22" s="178" t="s">
        <v>10</v>
      </c>
      <c r="C22" s="179" t="s">
        <v>80</v>
      </c>
      <c r="D22" s="357"/>
      <c r="E22" s="357"/>
      <c r="F22" s="357"/>
      <c r="G22" s="187"/>
      <c r="H22" s="624"/>
      <c r="I22" s="109"/>
      <c r="J22" s="618"/>
      <c r="K22" s="209">
        <f>SUM(K23:K24)</f>
        <v>0</v>
      </c>
      <c r="L22" s="627"/>
      <c r="M22" s="628"/>
    </row>
    <row r="23" spans="1:15" s="423" customFormat="1" ht="15" x14ac:dyDescent="0.25">
      <c r="A23" s="610"/>
      <c r="B23" s="283"/>
      <c r="C23" s="617" t="s">
        <v>20</v>
      </c>
      <c r="D23" s="907" t="s">
        <v>17</v>
      </c>
      <c r="E23" s="908"/>
      <c r="F23" s="909"/>
      <c r="G23" s="629"/>
      <c r="H23" s="187"/>
      <c r="I23" s="616"/>
      <c r="J23" s="187"/>
      <c r="K23" s="187"/>
      <c r="L23" s="630"/>
      <c r="M23" s="637"/>
    </row>
    <row r="24" spans="1:15" s="423" customFormat="1" ht="15" x14ac:dyDescent="0.25">
      <c r="A24" s="180"/>
      <c r="B24" s="631"/>
      <c r="C24" s="617" t="s">
        <v>22</v>
      </c>
      <c r="D24" s="916" t="s">
        <v>18</v>
      </c>
      <c r="E24" s="916"/>
      <c r="F24" s="916"/>
      <c r="G24" s="187"/>
      <c r="H24" s="493"/>
      <c r="I24" s="187"/>
      <c r="J24" s="187"/>
      <c r="K24" s="187"/>
      <c r="L24" s="632"/>
      <c r="M24" s="633"/>
    </row>
    <row r="25" spans="1:15" s="423" customFormat="1" ht="15" x14ac:dyDescent="0.25">
      <c r="A25" s="185"/>
      <c r="B25" s="178" t="s">
        <v>9</v>
      </c>
      <c r="C25" s="179" t="s">
        <v>19</v>
      </c>
      <c r="D25" s="357"/>
      <c r="E25" s="357"/>
      <c r="F25" s="357"/>
      <c r="G25" s="187"/>
      <c r="H25" s="624"/>
      <c r="I25" s="187"/>
      <c r="J25" s="187"/>
      <c r="K25" s="620"/>
      <c r="L25" s="632"/>
      <c r="M25" s="633"/>
    </row>
    <row r="26" spans="1:15" s="423" customFormat="1" ht="18.75" customHeight="1" x14ac:dyDescent="0.25">
      <c r="A26" s="125" t="s">
        <v>6</v>
      </c>
      <c r="B26" s="1023" t="s">
        <v>184</v>
      </c>
      <c r="C26" s="1023"/>
      <c r="D26" s="1023"/>
      <c r="E26" s="1023"/>
      <c r="F26" s="1023"/>
      <c r="G26" s="634"/>
      <c r="H26" s="569"/>
      <c r="I26" s="187"/>
      <c r="J26" s="145"/>
      <c r="K26" s="702">
        <f>K27+K101+K112+K113+K126+K172+K182+K184+K187+K189+K199+K202+K205</f>
        <v>72.59</v>
      </c>
      <c r="L26" s="632"/>
      <c r="M26" s="633"/>
      <c r="O26" s="284" t="s">
        <v>573</v>
      </c>
    </row>
    <row r="27" spans="1:15" s="423" customFormat="1" ht="42.75" customHeight="1" x14ac:dyDescent="0.25">
      <c r="A27" s="635"/>
      <c r="B27" s="636" t="s">
        <v>10</v>
      </c>
      <c r="C27" s="986" t="s">
        <v>303</v>
      </c>
      <c r="D27" s="987"/>
      <c r="E27" s="987"/>
      <c r="F27" s="987"/>
      <c r="G27" s="987"/>
      <c r="H27" s="987"/>
      <c r="I27" s="987"/>
      <c r="J27" s="988"/>
      <c r="K27" s="789">
        <f>K39+K60+K68+K90+K100</f>
        <v>38.590000000000003</v>
      </c>
      <c r="L27" s="632"/>
      <c r="M27" s="633"/>
      <c r="O27" s="284">
        <f>45%*100</f>
        <v>45</v>
      </c>
    </row>
    <row r="28" spans="1:15" s="643" customFormat="1" ht="15" x14ac:dyDescent="0.25">
      <c r="A28" s="107"/>
      <c r="B28" s="769"/>
      <c r="C28" s="1049" t="s">
        <v>572</v>
      </c>
      <c r="D28" s="1050"/>
      <c r="E28" s="1050"/>
      <c r="F28" s="1050"/>
      <c r="G28" s="1050"/>
      <c r="H28" s="1050"/>
      <c r="I28" s="1050"/>
      <c r="J28" s="1050"/>
      <c r="K28" s="1050"/>
      <c r="L28" s="1050"/>
      <c r="M28" s="764"/>
    </row>
    <row r="29" spans="1:15" s="643" customFormat="1" ht="29.1" customHeight="1" x14ac:dyDescent="0.25">
      <c r="A29" s="107"/>
      <c r="B29" s="769"/>
      <c r="C29" s="773">
        <v>1</v>
      </c>
      <c r="D29" s="993" t="s">
        <v>585</v>
      </c>
      <c r="E29" s="994"/>
      <c r="F29" s="995"/>
      <c r="G29" s="1034" t="s">
        <v>503</v>
      </c>
      <c r="H29" s="768" t="s">
        <v>557</v>
      </c>
      <c r="I29" s="767">
        <v>0.28000000000000003</v>
      </c>
      <c r="J29" s="187">
        <v>1</v>
      </c>
      <c r="K29" s="187">
        <f>(I29*J29)</f>
        <v>0.28000000000000003</v>
      </c>
      <c r="L29" s="1004" t="s">
        <v>500</v>
      </c>
      <c r="M29" s="1002" t="s">
        <v>799</v>
      </c>
    </row>
    <row r="30" spans="1:15" s="643" customFormat="1" ht="29.1" customHeight="1" x14ac:dyDescent="0.25">
      <c r="A30" s="107"/>
      <c r="B30" s="769"/>
      <c r="C30" s="773">
        <v>2</v>
      </c>
      <c r="D30" s="993" t="s">
        <v>586</v>
      </c>
      <c r="E30" s="994"/>
      <c r="F30" s="995"/>
      <c r="G30" s="1024"/>
      <c r="H30" s="768" t="s">
        <v>557</v>
      </c>
      <c r="I30" s="773">
        <v>0.28000000000000003</v>
      </c>
      <c r="J30" s="187">
        <v>1</v>
      </c>
      <c r="K30" s="187">
        <f>(I30*J30)</f>
        <v>0.28000000000000003</v>
      </c>
      <c r="L30" s="1005"/>
      <c r="M30" s="1003"/>
    </row>
    <row r="31" spans="1:15" s="643" customFormat="1" ht="29.1" customHeight="1" x14ac:dyDescent="0.25">
      <c r="A31" s="107"/>
      <c r="B31" s="769"/>
      <c r="C31" s="773">
        <v>3</v>
      </c>
      <c r="D31" s="993" t="s">
        <v>587</v>
      </c>
      <c r="E31" s="994"/>
      <c r="F31" s="995"/>
      <c r="G31" s="1024"/>
      <c r="H31" s="768" t="s">
        <v>557</v>
      </c>
      <c r="I31" s="767">
        <v>0.33</v>
      </c>
      <c r="J31" s="767">
        <v>1</v>
      </c>
      <c r="K31" s="767">
        <f t="shared" ref="K31" si="0">SUM(I31*J31)</f>
        <v>0.33</v>
      </c>
      <c r="L31" s="1005"/>
      <c r="M31" s="1003"/>
    </row>
    <row r="32" spans="1:15" s="643" customFormat="1" ht="29.1" customHeight="1" x14ac:dyDescent="0.25">
      <c r="A32" s="107"/>
      <c r="B32" s="769"/>
      <c r="C32" s="773">
        <v>4</v>
      </c>
      <c r="D32" s="993" t="s">
        <v>588</v>
      </c>
      <c r="E32" s="994"/>
      <c r="F32" s="995"/>
      <c r="G32" s="1024"/>
      <c r="H32" s="768" t="s">
        <v>557</v>
      </c>
      <c r="I32" s="767">
        <v>0.25</v>
      </c>
      <c r="J32" s="767">
        <v>1</v>
      </c>
      <c r="K32" s="767">
        <f>SUM(I32*J32)</f>
        <v>0.25</v>
      </c>
      <c r="L32" s="1005"/>
      <c r="M32" s="1003"/>
    </row>
    <row r="33" spans="1:13" s="643" customFormat="1" ht="29.1" customHeight="1" x14ac:dyDescent="0.25">
      <c r="A33" s="107"/>
      <c r="B33" s="769"/>
      <c r="C33" s="773">
        <v>5</v>
      </c>
      <c r="D33" s="993" t="s">
        <v>589</v>
      </c>
      <c r="E33" s="994"/>
      <c r="F33" s="995"/>
      <c r="G33" s="1024"/>
      <c r="H33" s="768" t="s">
        <v>557</v>
      </c>
      <c r="I33" s="767">
        <v>0.25</v>
      </c>
      <c r="J33" s="767">
        <v>1</v>
      </c>
      <c r="K33" s="767">
        <f>SUM(I33*J33)</f>
        <v>0.25</v>
      </c>
      <c r="L33" s="1005"/>
      <c r="M33" s="1003"/>
    </row>
    <row r="34" spans="1:13" s="643" customFormat="1" ht="29.1" customHeight="1" x14ac:dyDescent="0.25">
      <c r="A34" s="107"/>
      <c r="B34" s="769"/>
      <c r="C34" s="773">
        <v>6</v>
      </c>
      <c r="D34" s="993" t="s">
        <v>590</v>
      </c>
      <c r="E34" s="994"/>
      <c r="F34" s="995"/>
      <c r="G34" s="1024"/>
      <c r="H34" s="768" t="s">
        <v>557</v>
      </c>
      <c r="I34" s="767">
        <v>0.25</v>
      </c>
      <c r="J34" s="767">
        <v>1</v>
      </c>
      <c r="K34" s="767">
        <f t="shared" ref="K34:K36" si="1">SUM(I34*J34)</f>
        <v>0.25</v>
      </c>
      <c r="L34" s="1005"/>
      <c r="M34" s="1003"/>
    </row>
    <row r="35" spans="1:13" s="643" customFormat="1" ht="29.1" customHeight="1" x14ac:dyDescent="0.25">
      <c r="A35" s="107"/>
      <c r="B35" s="769"/>
      <c r="C35" s="773">
        <v>7</v>
      </c>
      <c r="D35" s="993" t="s">
        <v>591</v>
      </c>
      <c r="E35" s="994"/>
      <c r="F35" s="995"/>
      <c r="G35" s="1024"/>
      <c r="H35" s="768" t="s">
        <v>557</v>
      </c>
      <c r="I35" s="767">
        <v>0.25</v>
      </c>
      <c r="J35" s="767">
        <v>1</v>
      </c>
      <c r="K35" s="767">
        <f t="shared" si="1"/>
        <v>0.25</v>
      </c>
      <c r="L35" s="1005"/>
      <c r="M35" s="1003"/>
    </row>
    <row r="36" spans="1:13" s="643" customFormat="1" ht="29.1" customHeight="1" x14ac:dyDescent="0.25">
      <c r="A36" s="107"/>
      <c r="B36" s="769"/>
      <c r="C36" s="101">
        <v>8</v>
      </c>
      <c r="D36" s="1018" t="s">
        <v>592</v>
      </c>
      <c r="E36" s="1019"/>
      <c r="F36" s="1020"/>
      <c r="G36" s="1024"/>
      <c r="H36" s="771" t="s">
        <v>557</v>
      </c>
      <c r="I36" s="101">
        <v>1.92</v>
      </c>
      <c r="J36" s="101">
        <v>1</v>
      </c>
      <c r="K36" s="101">
        <f t="shared" si="1"/>
        <v>1.92</v>
      </c>
      <c r="L36" s="1005"/>
      <c r="M36" s="1003"/>
    </row>
    <row r="37" spans="1:13" s="643" customFormat="1" ht="29.1" customHeight="1" x14ac:dyDescent="0.25">
      <c r="A37" s="107"/>
      <c r="B37" s="772"/>
      <c r="C37" s="773">
        <v>9</v>
      </c>
      <c r="D37" s="1018" t="s">
        <v>594</v>
      </c>
      <c r="E37" s="1019"/>
      <c r="F37" s="1020"/>
      <c r="G37" s="1024"/>
      <c r="H37" s="771" t="s">
        <v>557</v>
      </c>
      <c r="I37" s="101">
        <v>1</v>
      </c>
      <c r="J37" s="101">
        <v>1</v>
      </c>
      <c r="K37" s="101">
        <f t="shared" ref="K37:K38" si="2">SUM(I37*J37)</f>
        <v>1</v>
      </c>
      <c r="L37" s="1004" t="s">
        <v>500</v>
      </c>
      <c r="M37" s="1047" t="s">
        <v>800</v>
      </c>
    </row>
    <row r="38" spans="1:13" s="643" customFormat="1" ht="29.1" customHeight="1" x14ac:dyDescent="0.25">
      <c r="A38" s="107"/>
      <c r="B38" s="772"/>
      <c r="C38" s="773">
        <v>10</v>
      </c>
      <c r="D38" s="1038" t="s">
        <v>593</v>
      </c>
      <c r="E38" s="1038"/>
      <c r="F38" s="1038"/>
      <c r="G38" s="1035"/>
      <c r="H38" s="774" t="s">
        <v>557</v>
      </c>
      <c r="I38" s="773">
        <v>1</v>
      </c>
      <c r="J38" s="773">
        <v>1</v>
      </c>
      <c r="K38" s="773">
        <f t="shared" si="2"/>
        <v>1</v>
      </c>
      <c r="L38" s="1033"/>
      <c r="M38" s="1048"/>
    </row>
    <row r="39" spans="1:13" s="643" customFormat="1" ht="15" x14ac:dyDescent="0.25">
      <c r="A39" s="107"/>
      <c r="B39" s="769"/>
      <c r="C39" s="1051" t="s">
        <v>304</v>
      </c>
      <c r="D39" s="1052"/>
      <c r="E39" s="1052"/>
      <c r="F39" s="1052"/>
      <c r="G39" s="1052"/>
      <c r="H39" s="1053"/>
      <c r="I39" s="784">
        <f>SUM(I29:I38)</f>
        <v>5.8100000000000005</v>
      </c>
      <c r="J39" s="563"/>
      <c r="K39" s="644">
        <f>SUM(K29:K38)</f>
        <v>5.8100000000000005</v>
      </c>
      <c r="L39" s="641"/>
      <c r="M39" s="642"/>
    </row>
    <row r="40" spans="1:13" s="284" customFormat="1" ht="15" x14ac:dyDescent="0.25">
      <c r="A40" s="180"/>
      <c r="B40" s="770"/>
      <c r="C40" s="989" t="s">
        <v>595</v>
      </c>
      <c r="D40" s="990"/>
      <c r="E40" s="990"/>
      <c r="F40" s="990"/>
      <c r="G40" s="990"/>
      <c r="H40" s="990"/>
      <c r="I40" s="990"/>
      <c r="J40" s="990"/>
      <c r="K40" s="990"/>
      <c r="L40" s="990"/>
      <c r="M40" s="765"/>
    </row>
    <row r="41" spans="1:13" s="284" customFormat="1" ht="29.1" customHeight="1" x14ac:dyDescent="0.25">
      <c r="A41" s="180"/>
      <c r="B41" s="781"/>
      <c r="C41" s="187">
        <v>1</v>
      </c>
      <c r="D41" s="993" t="s">
        <v>558</v>
      </c>
      <c r="E41" s="994"/>
      <c r="F41" s="995"/>
      <c r="G41" s="1036" t="s">
        <v>502</v>
      </c>
      <c r="H41" s="624" t="s">
        <v>556</v>
      </c>
      <c r="I41" s="777">
        <v>0.21</v>
      </c>
      <c r="J41" s="187">
        <v>1</v>
      </c>
      <c r="K41" s="187">
        <f t="shared" ref="K41:K42" si="3">(I41*J41)</f>
        <v>0.21</v>
      </c>
      <c r="L41" s="1004" t="s">
        <v>501</v>
      </c>
      <c r="M41" s="1039" t="s">
        <v>801</v>
      </c>
    </row>
    <row r="42" spans="1:13" s="284" customFormat="1" ht="29.1" customHeight="1" x14ac:dyDescent="0.25">
      <c r="A42" s="180"/>
      <c r="B42" s="781"/>
      <c r="C42" s="187">
        <v>2</v>
      </c>
      <c r="D42" s="993" t="s">
        <v>596</v>
      </c>
      <c r="E42" s="994"/>
      <c r="F42" s="995"/>
      <c r="G42" s="1037"/>
      <c r="H42" s="624" t="s">
        <v>556</v>
      </c>
      <c r="I42" s="777">
        <v>0.21</v>
      </c>
      <c r="J42" s="187">
        <v>1</v>
      </c>
      <c r="K42" s="187">
        <f t="shared" si="3"/>
        <v>0.21</v>
      </c>
      <c r="L42" s="1005"/>
      <c r="M42" s="1040"/>
    </row>
    <row r="43" spans="1:13" s="284" customFormat="1" ht="29.1" customHeight="1" x14ac:dyDescent="0.25">
      <c r="A43" s="180"/>
      <c r="B43" s="781"/>
      <c r="C43" s="187">
        <v>3</v>
      </c>
      <c r="D43" s="993" t="s">
        <v>598</v>
      </c>
      <c r="E43" s="994"/>
      <c r="F43" s="995"/>
      <c r="G43" s="1037"/>
      <c r="H43" s="624" t="s">
        <v>556</v>
      </c>
      <c r="I43" s="777">
        <v>0.43</v>
      </c>
      <c r="J43" s="187">
        <v>1</v>
      </c>
      <c r="K43" s="187">
        <f t="shared" ref="K43" si="4">(I43*J43)</f>
        <v>0.43</v>
      </c>
      <c r="L43" s="1005"/>
      <c r="M43" s="1040"/>
    </row>
    <row r="44" spans="1:13" s="284" customFormat="1" ht="29.1" customHeight="1" x14ac:dyDescent="0.25">
      <c r="A44" s="180"/>
      <c r="B44" s="781"/>
      <c r="C44" s="187">
        <v>4</v>
      </c>
      <c r="D44" s="993" t="s">
        <v>600</v>
      </c>
      <c r="E44" s="994"/>
      <c r="F44" s="995"/>
      <c r="G44" s="1037"/>
      <c r="H44" s="624" t="s">
        <v>556</v>
      </c>
      <c r="I44" s="777">
        <v>0.43</v>
      </c>
      <c r="J44" s="187">
        <v>1</v>
      </c>
      <c r="K44" s="187">
        <f t="shared" ref="K44" si="5">(I44*J44)</f>
        <v>0.43</v>
      </c>
      <c r="L44" s="1005"/>
      <c r="M44" s="1040"/>
    </row>
    <row r="45" spans="1:13" s="284" customFormat="1" ht="29.1" customHeight="1" x14ac:dyDescent="0.25">
      <c r="A45" s="180"/>
      <c r="B45" s="781"/>
      <c r="C45" s="187">
        <v>5</v>
      </c>
      <c r="D45" s="993" t="s">
        <v>599</v>
      </c>
      <c r="E45" s="994"/>
      <c r="F45" s="995"/>
      <c r="G45" s="1037"/>
      <c r="H45" s="624" t="s">
        <v>556</v>
      </c>
      <c r="I45" s="777">
        <v>0.43</v>
      </c>
      <c r="J45" s="187">
        <v>1</v>
      </c>
      <c r="K45" s="187">
        <f t="shared" ref="K45:K59" si="6">(I45*J45)</f>
        <v>0.43</v>
      </c>
      <c r="L45" s="1005"/>
      <c r="M45" s="1040"/>
    </row>
    <row r="46" spans="1:13" s="284" customFormat="1" ht="29.1" customHeight="1" x14ac:dyDescent="0.25">
      <c r="A46" s="180"/>
      <c r="B46" s="781"/>
      <c r="C46" s="187">
        <v>6</v>
      </c>
      <c r="D46" s="993" t="s">
        <v>601</v>
      </c>
      <c r="E46" s="994"/>
      <c r="F46" s="995"/>
      <c r="G46" s="1037"/>
      <c r="H46" s="624" t="s">
        <v>556</v>
      </c>
      <c r="I46" s="777">
        <v>0.56999999999999995</v>
      </c>
      <c r="J46" s="187">
        <v>1</v>
      </c>
      <c r="K46" s="187">
        <f>(I46*J46)</f>
        <v>0.56999999999999995</v>
      </c>
      <c r="L46" s="1005"/>
      <c r="M46" s="1040"/>
    </row>
    <row r="47" spans="1:13" s="284" customFormat="1" ht="29.1" customHeight="1" x14ac:dyDescent="0.25">
      <c r="A47" s="180"/>
      <c r="B47" s="781"/>
      <c r="C47" s="187">
        <v>7</v>
      </c>
      <c r="D47" s="993" t="s">
        <v>602</v>
      </c>
      <c r="E47" s="994"/>
      <c r="F47" s="995"/>
      <c r="G47" s="1037"/>
      <c r="H47" s="624" t="s">
        <v>556</v>
      </c>
      <c r="I47" s="777">
        <v>0.56999999999999995</v>
      </c>
      <c r="J47" s="187">
        <v>1</v>
      </c>
      <c r="K47" s="187">
        <f t="shared" si="6"/>
        <v>0.56999999999999995</v>
      </c>
      <c r="L47" s="1005"/>
      <c r="M47" s="1040"/>
    </row>
    <row r="48" spans="1:13" s="284" customFormat="1" ht="29.1" customHeight="1" x14ac:dyDescent="0.25">
      <c r="A48" s="180"/>
      <c r="B48" s="781"/>
      <c r="C48" s="187">
        <v>8</v>
      </c>
      <c r="D48" s="993" t="s">
        <v>603</v>
      </c>
      <c r="E48" s="994"/>
      <c r="F48" s="995"/>
      <c r="G48" s="1037"/>
      <c r="H48" s="624" t="s">
        <v>556</v>
      </c>
      <c r="I48" s="777">
        <v>0.56999999999999995</v>
      </c>
      <c r="J48" s="187">
        <v>1</v>
      </c>
      <c r="K48" s="187">
        <f t="shared" si="6"/>
        <v>0.56999999999999995</v>
      </c>
      <c r="L48" s="1005"/>
      <c r="M48" s="1040"/>
    </row>
    <row r="49" spans="1:13" s="284" customFormat="1" ht="29.1" customHeight="1" x14ac:dyDescent="0.25">
      <c r="A49" s="180"/>
      <c r="B49" s="781"/>
      <c r="C49" s="187">
        <v>9</v>
      </c>
      <c r="D49" s="993" t="s">
        <v>604</v>
      </c>
      <c r="E49" s="994"/>
      <c r="F49" s="995"/>
      <c r="G49" s="1037"/>
      <c r="H49" s="624" t="s">
        <v>556</v>
      </c>
      <c r="I49" s="777">
        <v>0.25</v>
      </c>
      <c r="J49" s="187">
        <v>1</v>
      </c>
      <c r="K49" s="187">
        <f t="shared" si="6"/>
        <v>0.25</v>
      </c>
      <c r="L49" s="1005"/>
      <c r="M49" s="1040"/>
    </row>
    <row r="50" spans="1:13" s="284" customFormat="1" ht="29.1" customHeight="1" x14ac:dyDescent="0.25">
      <c r="A50" s="180"/>
      <c r="B50" s="781"/>
      <c r="C50" s="187">
        <v>10</v>
      </c>
      <c r="D50" s="993" t="s">
        <v>605</v>
      </c>
      <c r="E50" s="994"/>
      <c r="F50" s="995"/>
      <c r="G50" s="1037"/>
      <c r="H50" s="624" t="s">
        <v>556</v>
      </c>
      <c r="I50" s="777">
        <v>0.25</v>
      </c>
      <c r="J50" s="187">
        <v>1</v>
      </c>
      <c r="K50" s="187">
        <f t="shared" si="6"/>
        <v>0.25</v>
      </c>
      <c r="L50" s="1005"/>
      <c r="M50" s="1040"/>
    </row>
    <row r="51" spans="1:13" s="284" customFormat="1" ht="29.1" customHeight="1" x14ac:dyDescent="0.25">
      <c r="A51" s="180"/>
      <c r="B51" s="781"/>
      <c r="C51" s="187">
        <v>11</v>
      </c>
      <c r="D51" s="993" t="s">
        <v>606</v>
      </c>
      <c r="E51" s="994"/>
      <c r="F51" s="995"/>
      <c r="G51" s="1037"/>
      <c r="H51" s="624" t="s">
        <v>556</v>
      </c>
      <c r="I51" s="777">
        <v>0.25</v>
      </c>
      <c r="J51" s="187">
        <v>1</v>
      </c>
      <c r="K51" s="187">
        <f t="shared" si="6"/>
        <v>0.25</v>
      </c>
      <c r="L51" s="1005"/>
      <c r="M51" s="1040"/>
    </row>
    <row r="52" spans="1:13" s="284" customFormat="1" ht="29.1" customHeight="1" x14ac:dyDescent="0.25">
      <c r="A52" s="180"/>
      <c r="B52" s="781"/>
      <c r="C52" s="187">
        <v>12</v>
      </c>
      <c r="D52" s="993" t="s">
        <v>607</v>
      </c>
      <c r="E52" s="994"/>
      <c r="F52" s="995"/>
      <c r="G52" s="1037"/>
      <c r="H52" s="624" t="s">
        <v>556</v>
      </c>
      <c r="I52" s="777">
        <v>0.71</v>
      </c>
      <c r="J52" s="187">
        <v>1</v>
      </c>
      <c r="K52" s="187">
        <f t="shared" ref="K52" si="7">(I52*J52)</f>
        <v>0.71</v>
      </c>
      <c r="L52" s="1005"/>
      <c r="M52" s="1040"/>
    </row>
    <row r="53" spans="1:13" s="284" customFormat="1" ht="29.1" customHeight="1" x14ac:dyDescent="0.25">
      <c r="A53" s="180"/>
      <c r="B53" s="781"/>
      <c r="C53" s="187">
        <v>13</v>
      </c>
      <c r="D53" s="993" t="s">
        <v>608</v>
      </c>
      <c r="E53" s="994"/>
      <c r="F53" s="995"/>
      <c r="G53" s="1037"/>
      <c r="H53" s="624" t="s">
        <v>556</v>
      </c>
      <c r="I53" s="777">
        <v>0.71</v>
      </c>
      <c r="J53" s="187">
        <v>1</v>
      </c>
      <c r="K53" s="187">
        <f t="shared" ref="K53:K55" si="8">(I53*J53)</f>
        <v>0.71</v>
      </c>
      <c r="L53" s="1005"/>
      <c r="M53" s="1040"/>
    </row>
    <row r="54" spans="1:13" s="284" customFormat="1" ht="29.1" customHeight="1" x14ac:dyDescent="0.25">
      <c r="A54" s="180"/>
      <c r="B54" s="781"/>
      <c r="C54" s="187">
        <v>14</v>
      </c>
      <c r="D54" s="993" t="s">
        <v>609</v>
      </c>
      <c r="E54" s="994"/>
      <c r="F54" s="995"/>
      <c r="G54" s="1037"/>
      <c r="H54" s="624" t="s">
        <v>556</v>
      </c>
      <c r="I54" s="777">
        <v>0.71</v>
      </c>
      <c r="J54" s="187">
        <v>1</v>
      </c>
      <c r="K54" s="187">
        <f t="shared" si="8"/>
        <v>0.71</v>
      </c>
      <c r="L54" s="1005"/>
      <c r="M54" s="1040"/>
    </row>
    <row r="55" spans="1:13" s="284" customFormat="1" ht="29.1" customHeight="1" x14ac:dyDescent="0.25">
      <c r="A55" s="180"/>
      <c r="B55" s="781"/>
      <c r="C55" s="187">
        <v>15</v>
      </c>
      <c r="D55" s="993" t="s">
        <v>610</v>
      </c>
      <c r="E55" s="994"/>
      <c r="F55" s="995"/>
      <c r="G55" s="1037"/>
      <c r="H55" s="624" t="s">
        <v>556</v>
      </c>
      <c r="I55" s="777">
        <v>0.33</v>
      </c>
      <c r="J55" s="187">
        <v>1</v>
      </c>
      <c r="K55" s="187">
        <f t="shared" si="8"/>
        <v>0.33</v>
      </c>
      <c r="L55" s="1005"/>
      <c r="M55" s="1040"/>
    </row>
    <row r="56" spans="1:13" s="284" customFormat="1" ht="29.1" customHeight="1" x14ac:dyDescent="0.25">
      <c r="A56" s="180"/>
      <c r="B56" s="781"/>
      <c r="C56" s="187">
        <v>16</v>
      </c>
      <c r="D56" s="993" t="s">
        <v>611</v>
      </c>
      <c r="E56" s="994"/>
      <c r="F56" s="995"/>
      <c r="G56" s="1037"/>
      <c r="H56" s="624" t="s">
        <v>556</v>
      </c>
      <c r="I56" s="777">
        <v>0.33</v>
      </c>
      <c r="J56" s="187">
        <v>1</v>
      </c>
      <c r="K56" s="187">
        <f t="shared" ref="K56:K58" si="9">(I56*J56)</f>
        <v>0.33</v>
      </c>
      <c r="L56" s="1005"/>
      <c r="M56" s="1040"/>
    </row>
    <row r="57" spans="1:13" s="284" customFormat="1" ht="29.1" customHeight="1" x14ac:dyDescent="0.25">
      <c r="A57" s="180"/>
      <c r="B57" s="781"/>
      <c r="C57" s="187">
        <v>17</v>
      </c>
      <c r="D57" s="993" t="s">
        <v>612</v>
      </c>
      <c r="E57" s="994"/>
      <c r="F57" s="995"/>
      <c r="G57" s="1037"/>
      <c r="H57" s="624" t="s">
        <v>556</v>
      </c>
      <c r="I57" s="777">
        <v>0.33</v>
      </c>
      <c r="J57" s="187">
        <v>1</v>
      </c>
      <c r="K57" s="187">
        <f t="shared" si="9"/>
        <v>0.33</v>
      </c>
      <c r="L57" s="1005"/>
      <c r="M57" s="1040"/>
    </row>
    <row r="58" spans="1:13" s="284" customFormat="1" ht="29.1" customHeight="1" x14ac:dyDescent="0.25">
      <c r="A58" s="180"/>
      <c r="B58" s="781"/>
      <c r="C58" s="187">
        <v>18</v>
      </c>
      <c r="D58" s="1018" t="s">
        <v>613</v>
      </c>
      <c r="E58" s="1019"/>
      <c r="F58" s="1020"/>
      <c r="G58" s="1037"/>
      <c r="H58" s="624" t="s">
        <v>556</v>
      </c>
      <c r="I58" s="777">
        <v>1.5</v>
      </c>
      <c r="J58" s="187">
        <v>1</v>
      </c>
      <c r="K58" s="187">
        <f t="shared" si="9"/>
        <v>1.5</v>
      </c>
      <c r="L58" s="1005"/>
      <c r="M58" s="1040"/>
    </row>
    <row r="59" spans="1:13" s="284" customFormat="1" ht="29.1" customHeight="1" x14ac:dyDescent="0.25">
      <c r="A59" s="180"/>
      <c r="B59" s="781"/>
      <c r="C59" s="187">
        <v>19</v>
      </c>
      <c r="D59" s="1018" t="s">
        <v>614</v>
      </c>
      <c r="E59" s="1019"/>
      <c r="F59" s="1020"/>
      <c r="G59" s="1037"/>
      <c r="H59" s="624" t="s">
        <v>556</v>
      </c>
      <c r="I59" s="777">
        <v>1.5</v>
      </c>
      <c r="J59" s="187">
        <v>1</v>
      </c>
      <c r="K59" s="187">
        <f t="shared" si="6"/>
        <v>1.5</v>
      </c>
      <c r="L59" s="1005"/>
      <c r="M59" s="1040"/>
    </row>
    <row r="60" spans="1:13" s="643" customFormat="1" ht="15" x14ac:dyDescent="0.25">
      <c r="A60" s="107"/>
      <c r="B60" s="779"/>
      <c r="C60" s="1012" t="s">
        <v>304</v>
      </c>
      <c r="D60" s="1013"/>
      <c r="E60" s="1013"/>
      <c r="F60" s="1013"/>
      <c r="G60" s="1013"/>
      <c r="H60" s="1014"/>
      <c r="I60" s="209">
        <f>SUM(I41:I59)</f>
        <v>10.29</v>
      </c>
      <c r="J60" s="563"/>
      <c r="K60" s="644">
        <f>SUM(K41:K59)</f>
        <v>10.29</v>
      </c>
      <c r="L60" s="641"/>
      <c r="M60" s="642"/>
    </row>
    <row r="61" spans="1:13" s="643" customFormat="1" ht="20.100000000000001" customHeight="1" x14ac:dyDescent="0.25">
      <c r="A61" s="107"/>
      <c r="B61" s="779"/>
      <c r="C61" s="1049" t="s">
        <v>615</v>
      </c>
      <c r="D61" s="1050"/>
      <c r="E61" s="1050"/>
      <c r="F61" s="1050"/>
      <c r="G61" s="1050"/>
      <c r="H61" s="1050"/>
      <c r="I61" s="1050"/>
      <c r="J61" s="1050"/>
      <c r="K61" s="1050"/>
      <c r="L61" s="1050"/>
      <c r="M61" s="764"/>
    </row>
    <row r="62" spans="1:13" s="643" customFormat="1" ht="30" customHeight="1" x14ac:dyDescent="0.25">
      <c r="A62" s="107"/>
      <c r="B62" s="779"/>
      <c r="C62" s="777">
        <v>1</v>
      </c>
      <c r="D62" s="993" t="s">
        <v>616</v>
      </c>
      <c r="E62" s="994"/>
      <c r="F62" s="995"/>
      <c r="G62" s="1024" t="s">
        <v>560</v>
      </c>
      <c r="H62" s="778" t="s">
        <v>557</v>
      </c>
      <c r="I62" s="777">
        <v>0.56999999999999995</v>
      </c>
      <c r="J62" s="777">
        <v>1</v>
      </c>
      <c r="K62" s="777">
        <f t="shared" ref="K62:K67" si="10">SUM(I62*J62)</f>
        <v>0.56999999999999995</v>
      </c>
      <c r="L62" s="1005" t="s">
        <v>504</v>
      </c>
      <c r="M62" s="1011" t="s">
        <v>802</v>
      </c>
    </row>
    <row r="63" spans="1:13" s="643" customFormat="1" ht="30" customHeight="1" x14ac:dyDescent="0.25">
      <c r="A63" s="107"/>
      <c r="B63" s="779"/>
      <c r="C63" s="777">
        <v>3</v>
      </c>
      <c r="D63" s="993" t="s">
        <v>617</v>
      </c>
      <c r="E63" s="994"/>
      <c r="F63" s="995"/>
      <c r="G63" s="1024"/>
      <c r="H63" s="778" t="s">
        <v>557</v>
      </c>
      <c r="I63" s="777">
        <v>0.56999999999999995</v>
      </c>
      <c r="J63" s="777">
        <v>1</v>
      </c>
      <c r="K63" s="777">
        <f t="shared" si="10"/>
        <v>0.56999999999999995</v>
      </c>
      <c r="L63" s="1005"/>
      <c r="M63" s="1003"/>
    </row>
    <row r="64" spans="1:13" s="643" customFormat="1" ht="30" customHeight="1" x14ac:dyDescent="0.25">
      <c r="A64" s="107"/>
      <c r="B64" s="779"/>
      <c r="C64" s="777">
        <v>4</v>
      </c>
      <c r="D64" s="993" t="s">
        <v>618</v>
      </c>
      <c r="E64" s="994"/>
      <c r="F64" s="995"/>
      <c r="G64" s="1024"/>
      <c r="H64" s="778" t="s">
        <v>557</v>
      </c>
      <c r="I64" s="777">
        <v>0.17</v>
      </c>
      <c r="J64" s="777">
        <v>1</v>
      </c>
      <c r="K64" s="777">
        <f t="shared" si="10"/>
        <v>0.17</v>
      </c>
      <c r="L64" s="1005"/>
      <c r="M64" s="1003"/>
    </row>
    <row r="65" spans="1:13" s="643" customFormat="1" ht="30" customHeight="1" x14ac:dyDescent="0.25">
      <c r="A65" s="107"/>
      <c r="B65" s="779"/>
      <c r="C65" s="777">
        <v>5</v>
      </c>
      <c r="D65" s="993" t="s">
        <v>619</v>
      </c>
      <c r="E65" s="994"/>
      <c r="F65" s="995"/>
      <c r="G65" s="1024"/>
      <c r="H65" s="778" t="s">
        <v>557</v>
      </c>
      <c r="I65" s="777">
        <v>0.17</v>
      </c>
      <c r="J65" s="187">
        <v>1</v>
      </c>
      <c r="K65" s="777">
        <f t="shared" si="10"/>
        <v>0.17</v>
      </c>
      <c r="L65" s="1005"/>
      <c r="M65" s="1003"/>
    </row>
    <row r="66" spans="1:13" s="643" customFormat="1" ht="30" customHeight="1" x14ac:dyDescent="0.25">
      <c r="A66" s="107"/>
      <c r="B66" s="779"/>
      <c r="C66" s="777">
        <v>8</v>
      </c>
      <c r="D66" s="1018" t="s">
        <v>614</v>
      </c>
      <c r="E66" s="1019"/>
      <c r="F66" s="1020"/>
      <c r="G66" s="1024"/>
      <c r="H66" s="778" t="s">
        <v>557</v>
      </c>
      <c r="I66" s="777">
        <v>1.5</v>
      </c>
      <c r="J66" s="187">
        <v>1</v>
      </c>
      <c r="K66" s="777">
        <f t="shared" si="10"/>
        <v>1.5</v>
      </c>
      <c r="L66" s="1005"/>
      <c r="M66" s="1003"/>
    </row>
    <row r="67" spans="1:13" s="643" customFormat="1" ht="30" customHeight="1" x14ac:dyDescent="0.25">
      <c r="A67" s="107"/>
      <c r="B67" s="779"/>
      <c r="C67" s="777">
        <v>9</v>
      </c>
      <c r="D67" s="993" t="s">
        <v>620</v>
      </c>
      <c r="E67" s="994"/>
      <c r="F67" s="995"/>
      <c r="G67" s="1024"/>
      <c r="H67" s="778" t="s">
        <v>557</v>
      </c>
      <c r="I67" s="777">
        <v>3</v>
      </c>
      <c r="J67" s="777">
        <v>1</v>
      </c>
      <c r="K67" s="777">
        <f t="shared" si="10"/>
        <v>3</v>
      </c>
      <c r="L67" s="1005"/>
      <c r="M67" s="1003"/>
    </row>
    <row r="68" spans="1:13" s="643" customFormat="1" ht="20.100000000000001" customHeight="1" x14ac:dyDescent="0.25">
      <c r="A68" s="107"/>
      <c r="B68" s="779"/>
      <c r="C68" s="1012" t="s">
        <v>304</v>
      </c>
      <c r="D68" s="1013"/>
      <c r="E68" s="1013"/>
      <c r="F68" s="1013"/>
      <c r="G68" s="1013"/>
      <c r="H68" s="1014"/>
      <c r="I68" s="209">
        <f>SUM(I62:I67)</f>
        <v>5.9799999999999995</v>
      </c>
      <c r="J68" s="563"/>
      <c r="K68" s="644">
        <f>SUM(K62:K67)</f>
        <v>5.9799999999999995</v>
      </c>
      <c r="L68" s="641"/>
      <c r="M68" s="642"/>
    </row>
    <row r="69" spans="1:13" s="284" customFormat="1" ht="20.100000000000001" customHeight="1" x14ac:dyDescent="0.25">
      <c r="A69" s="180"/>
      <c r="B69" s="781"/>
      <c r="C69" s="989" t="s">
        <v>635</v>
      </c>
      <c r="D69" s="990"/>
      <c r="E69" s="990"/>
      <c r="F69" s="990"/>
      <c r="G69" s="990"/>
      <c r="H69" s="990"/>
      <c r="I69" s="990"/>
      <c r="J69" s="990"/>
      <c r="K69" s="990"/>
      <c r="L69" s="990"/>
      <c r="M69" s="765"/>
    </row>
    <row r="70" spans="1:13" s="284" customFormat="1" ht="27" customHeight="1" x14ac:dyDescent="0.25">
      <c r="A70" s="180"/>
      <c r="B70" s="781"/>
      <c r="C70" s="187">
        <v>1</v>
      </c>
      <c r="D70" s="993" t="s">
        <v>607</v>
      </c>
      <c r="E70" s="994"/>
      <c r="F70" s="995"/>
      <c r="G70" s="1036" t="s">
        <v>506</v>
      </c>
      <c r="H70" s="624" t="s">
        <v>556</v>
      </c>
      <c r="I70" s="777">
        <v>0.71</v>
      </c>
      <c r="J70" s="187">
        <v>1</v>
      </c>
      <c r="K70" s="187">
        <f t="shared" ref="K70:K71" si="11">(I70*J70)</f>
        <v>0.71</v>
      </c>
      <c r="L70" s="1004" t="s">
        <v>505</v>
      </c>
      <c r="M70" s="1039" t="s">
        <v>803</v>
      </c>
    </row>
    <row r="71" spans="1:13" s="284" customFormat="1" ht="27" customHeight="1" x14ac:dyDescent="0.25">
      <c r="A71" s="180"/>
      <c r="B71" s="781"/>
      <c r="C71" s="187">
        <v>2</v>
      </c>
      <c r="D71" s="993" t="s">
        <v>608</v>
      </c>
      <c r="E71" s="994"/>
      <c r="F71" s="995"/>
      <c r="G71" s="1037"/>
      <c r="H71" s="624" t="s">
        <v>556</v>
      </c>
      <c r="I71" s="777">
        <v>0.71</v>
      </c>
      <c r="J71" s="187">
        <v>1</v>
      </c>
      <c r="K71" s="187">
        <f t="shared" si="11"/>
        <v>0.71</v>
      </c>
      <c r="L71" s="1005"/>
      <c r="M71" s="1040"/>
    </row>
    <row r="72" spans="1:13" s="284" customFormat="1" ht="27" customHeight="1" x14ac:dyDescent="0.25">
      <c r="A72" s="180"/>
      <c r="B72" s="781"/>
      <c r="C72" s="187">
        <v>3</v>
      </c>
      <c r="D72" s="993" t="s">
        <v>609</v>
      </c>
      <c r="E72" s="994"/>
      <c r="F72" s="995"/>
      <c r="G72" s="1037"/>
      <c r="H72" s="624" t="s">
        <v>556</v>
      </c>
      <c r="I72" s="777">
        <v>0.71</v>
      </c>
      <c r="J72" s="187">
        <v>1</v>
      </c>
      <c r="K72" s="187">
        <f t="shared" ref="K72:K76" si="12">(I72*J72)</f>
        <v>0.71</v>
      </c>
      <c r="L72" s="1005"/>
      <c r="M72" s="1040"/>
    </row>
    <row r="73" spans="1:13" s="284" customFormat="1" ht="27" customHeight="1" x14ac:dyDescent="0.25">
      <c r="A73" s="180"/>
      <c r="B73" s="781"/>
      <c r="C73" s="187">
        <v>4</v>
      </c>
      <c r="D73" s="993" t="s">
        <v>621</v>
      </c>
      <c r="E73" s="994"/>
      <c r="F73" s="995"/>
      <c r="G73" s="1037"/>
      <c r="H73" s="624" t="s">
        <v>556</v>
      </c>
      <c r="I73" s="777">
        <v>0.43</v>
      </c>
      <c r="J73" s="187">
        <v>1</v>
      </c>
      <c r="K73" s="187">
        <f t="shared" si="12"/>
        <v>0.43</v>
      </c>
      <c r="L73" s="1005"/>
      <c r="M73" s="1040"/>
    </row>
    <row r="74" spans="1:13" s="284" customFormat="1" ht="27" customHeight="1" x14ac:dyDescent="0.25">
      <c r="A74" s="180"/>
      <c r="B74" s="781"/>
      <c r="C74" s="187">
        <v>5</v>
      </c>
      <c r="D74" s="993" t="s">
        <v>622</v>
      </c>
      <c r="E74" s="994"/>
      <c r="F74" s="995"/>
      <c r="G74" s="1037"/>
      <c r="H74" s="624" t="s">
        <v>556</v>
      </c>
      <c r="I74" s="777">
        <v>0.43</v>
      </c>
      <c r="J74" s="187">
        <v>1</v>
      </c>
      <c r="K74" s="187">
        <f t="shared" si="12"/>
        <v>0.43</v>
      </c>
      <c r="L74" s="1005"/>
      <c r="M74" s="1040"/>
    </row>
    <row r="75" spans="1:13" s="284" customFormat="1" ht="27" customHeight="1" x14ac:dyDescent="0.25">
      <c r="A75" s="180"/>
      <c r="B75" s="781"/>
      <c r="C75" s="187">
        <v>6</v>
      </c>
      <c r="D75" s="993" t="s">
        <v>623</v>
      </c>
      <c r="E75" s="994"/>
      <c r="F75" s="995"/>
      <c r="G75" s="1037"/>
      <c r="H75" s="624" t="s">
        <v>556</v>
      </c>
      <c r="I75" s="777">
        <v>0.43</v>
      </c>
      <c r="J75" s="187">
        <v>1</v>
      </c>
      <c r="K75" s="187">
        <f t="shared" si="12"/>
        <v>0.43</v>
      </c>
      <c r="L75" s="1005"/>
      <c r="M75" s="1040"/>
    </row>
    <row r="76" spans="1:13" s="284" customFormat="1" ht="27" customHeight="1" x14ac:dyDescent="0.25">
      <c r="A76" s="180"/>
      <c r="B76" s="781"/>
      <c r="C76" s="187">
        <v>7</v>
      </c>
      <c r="D76" s="993" t="s">
        <v>624</v>
      </c>
      <c r="E76" s="994"/>
      <c r="F76" s="995"/>
      <c r="G76" s="1037"/>
      <c r="H76" s="624" t="s">
        <v>556</v>
      </c>
      <c r="I76" s="777">
        <v>0.43</v>
      </c>
      <c r="J76" s="187">
        <v>1</v>
      </c>
      <c r="K76" s="187">
        <f t="shared" si="12"/>
        <v>0.43</v>
      </c>
      <c r="L76" s="1005"/>
      <c r="M76" s="1040"/>
    </row>
    <row r="77" spans="1:13" s="284" customFormat="1" ht="27" customHeight="1" x14ac:dyDescent="0.25">
      <c r="A77" s="180"/>
      <c r="B77" s="781"/>
      <c r="C77" s="187">
        <v>8</v>
      </c>
      <c r="D77" s="993" t="s">
        <v>597</v>
      </c>
      <c r="E77" s="994"/>
      <c r="F77" s="995"/>
      <c r="G77" s="1037"/>
      <c r="H77" s="624" t="s">
        <v>556</v>
      </c>
      <c r="I77" s="777">
        <v>0.56999999999999995</v>
      </c>
      <c r="J77" s="187">
        <v>1</v>
      </c>
      <c r="K77" s="187">
        <f t="shared" ref="K77:K79" si="13">(I77*J77)</f>
        <v>0.56999999999999995</v>
      </c>
      <c r="L77" s="1005"/>
      <c r="M77" s="1040"/>
    </row>
    <row r="78" spans="1:13" s="284" customFormat="1" ht="27" customHeight="1" x14ac:dyDescent="0.25">
      <c r="A78" s="180"/>
      <c r="B78" s="781"/>
      <c r="C78" s="187">
        <v>9</v>
      </c>
      <c r="D78" s="993" t="s">
        <v>625</v>
      </c>
      <c r="E78" s="994"/>
      <c r="F78" s="995"/>
      <c r="G78" s="1037"/>
      <c r="H78" s="624" t="s">
        <v>556</v>
      </c>
      <c r="I78" s="777">
        <v>0.56999999999999995</v>
      </c>
      <c r="J78" s="187">
        <v>1</v>
      </c>
      <c r="K78" s="187">
        <f t="shared" si="13"/>
        <v>0.56999999999999995</v>
      </c>
      <c r="L78" s="1005"/>
      <c r="M78" s="1040"/>
    </row>
    <row r="79" spans="1:13" s="284" customFormat="1" ht="27" customHeight="1" x14ac:dyDescent="0.25">
      <c r="A79" s="180"/>
      <c r="B79" s="781"/>
      <c r="C79" s="187">
        <v>10</v>
      </c>
      <c r="D79" s="993" t="s">
        <v>626</v>
      </c>
      <c r="E79" s="994"/>
      <c r="F79" s="995"/>
      <c r="G79" s="1037"/>
      <c r="H79" s="624" t="s">
        <v>556</v>
      </c>
      <c r="I79" s="777">
        <v>0.56999999999999995</v>
      </c>
      <c r="J79" s="187">
        <v>1</v>
      </c>
      <c r="K79" s="187">
        <f t="shared" si="13"/>
        <v>0.56999999999999995</v>
      </c>
      <c r="L79" s="1005"/>
      <c r="M79" s="1040"/>
    </row>
    <row r="80" spans="1:13" s="284" customFormat="1" ht="27" customHeight="1" x14ac:dyDescent="0.25">
      <c r="A80" s="180"/>
      <c r="B80" s="781"/>
      <c r="C80" s="187">
        <v>11</v>
      </c>
      <c r="D80" s="993" t="s">
        <v>627</v>
      </c>
      <c r="E80" s="994"/>
      <c r="F80" s="995"/>
      <c r="G80" s="1037"/>
      <c r="H80" s="624" t="s">
        <v>556</v>
      </c>
      <c r="I80" s="777">
        <v>0.5</v>
      </c>
      <c r="J80" s="187">
        <v>1</v>
      </c>
      <c r="K80" s="187">
        <f t="shared" ref="K80" si="14">(I80*J80)</f>
        <v>0.5</v>
      </c>
      <c r="L80" s="1005"/>
      <c r="M80" s="1040"/>
    </row>
    <row r="81" spans="1:13" s="284" customFormat="1" ht="27" customHeight="1" x14ac:dyDescent="0.25">
      <c r="A81" s="180"/>
      <c r="B81" s="781"/>
      <c r="C81" s="187">
        <v>12</v>
      </c>
      <c r="D81" s="993" t="s">
        <v>610</v>
      </c>
      <c r="E81" s="994"/>
      <c r="F81" s="995"/>
      <c r="G81" s="1037"/>
      <c r="H81" s="624" t="s">
        <v>556</v>
      </c>
      <c r="I81" s="777">
        <v>0.33</v>
      </c>
      <c r="J81" s="187">
        <v>1</v>
      </c>
      <c r="K81" s="187">
        <f t="shared" ref="K81:K83" si="15">(I81*J81)</f>
        <v>0.33</v>
      </c>
      <c r="L81" s="1005"/>
      <c r="M81" s="1040"/>
    </row>
    <row r="82" spans="1:13" s="284" customFormat="1" ht="27" customHeight="1" x14ac:dyDescent="0.25">
      <c r="A82" s="180"/>
      <c r="B82" s="781"/>
      <c r="C82" s="187">
        <v>13</v>
      </c>
      <c r="D82" s="993" t="s">
        <v>611</v>
      </c>
      <c r="E82" s="994"/>
      <c r="F82" s="995"/>
      <c r="G82" s="1037"/>
      <c r="H82" s="624" t="s">
        <v>556</v>
      </c>
      <c r="I82" s="777">
        <v>0.33</v>
      </c>
      <c r="J82" s="187">
        <v>1</v>
      </c>
      <c r="K82" s="187">
        <f t="shared" si="15"/>
        <v>0.33</v>
      </c>
      <c r="L82" s="1005"/>
      <c r="M82" s="1040"/>
    </row>
    <row r="83" spans="1:13" s="284" customFormat="1" ht="27" customHeight="1" x14ac:dyDescent="0.25">
      <c r="A83" s="180"/>
      <c r="B83" s="781"/>
      <c r="C83" s="187">
        <v>14</v>
      </c>
      <c r="D83" s="993" t="s">
        <v>628</v>
      </c>
      <c r="E83" s="994"/>
      <c r="F83" s="995"/>
      <c r="G83" s="1037"/>
      <c r="H83" s="624" t="s">
        <v>556</v>
      </c>
      <c r="I83" s="777">
        <v>0.33</v>
      </c>
      <c r="J83" s="187">
        <v>1</v>
      </c>
      <c r="K83" s="187">
        <f t="shared" si="15"/>
        <v>0.33</v>
      </c>
      <c r="L83" s="1005"/>
      <c r="M83" s="1040"/>
    </row>
    <row r="84" spans="1:13" s="284" customFormat="1" ht="27" customHeight="1" x14ac:dyDescent="0.25">
      <c r="A84" s="180"/>
      <c r="B84" s="781"/>
      <c r="C84" s="187">
        <v>15</v>
      </c>
      <c r="D84" s="993" t="s">
        <v>631</v>
      </c>
      <c r="E84" s="994"/>
      <c r="F84" s="995"/>
      <c r="G84" s="1037"/>
      <c r="H84" s="624" t="s">
        <v>556</v>
      </c>
      <c r="I84" s="777">
        <v>0.17</v>
      </c>
      <c r="J84" s="187">
        <v>1</v>
      </c>
      <c r="K84" s="187">
        <f t="shared" ref="K84:K86" si="16">(I84*J84)</f>
        <v>0.17</v>
      </c>
      <c r="L84" s="1005"/>
      <c r="M84" s="1040"/>
    </row>
    <row r="85" spans="1:13" s="284" customFormat="1" ht="27" customHeight="1" x14ac:dyDescent="0.25">
      <c r="A85" s="180"/>
      <c r="B85" s="781"/>
      <c r="C85" s="187">
        <v>16</v>
      </c>
      <c r="D85" s="993" t="s">
        <v>630</v>
      </c>
      <c r="E85" s="994"/>
      <c r="F85" s="995"/>
      <c r="G85" s="1037"/>
      <c r="H85" s="624" t="s">
        <v>556</v>
      </c>
      <c r="I85" s="777">
        <v>0.17</v>
      </c>
      <c r="J85" s="187">
        <v>1</v>
      </c>
      <c r="K85" s="187">
        <f t="shared" si="16"/>
        <v>0.17</v>
      </c>
      <c r="L85" s="1005"/>
      <c r="M85" s="1040"/>
    </row>
    <row r="86" spans="1:13" s="284" customFormat="1" ht="27" customHeight="1" x14ac:dyDescent="0.25">
      <c r="A86" s="180"/>
      <c r="B86" s="781"/>
      <c r="C86" s="187">
        <v>17</v>
      </c>
      <c r="D86" s="993" t="s">
        <v>629</v>
      </c>
      <c r="E86" s="994"/>
      <c r="F86" s="995"/>
      <c r="G86" s="1037"/>
      <c r="H86" s="624" t="s">
        <v>556</v>
      </c>
      <c r="I86" s="777">
        <v>0.17</v>
      </c>
      <c r="J86" s="187">
        <v>1</v>
      </c>
      <c r="K86" s="187">
        <f t="shared" si="16"/>
        <v>0.17</v>
      </c>
      <c r="L86" s="1005"/>
      <c r="M86" s="1040"/>
    </row>
    <row r="87" spans="1:13" s="284" customFormat="1" ht="27" customHeight="1" x14ac:dyDescent="0.25">
      <c r="A87" s="180"/>
      <c r="B87" s="781"/>
      <c r="C87" s="187">
        <v>18</v>
      </c>
      <c r="D87" s="993" t="s">
        <v>632</v>
      </c>
      <c r="E87" s="994"/>
      <c r="F87" s="995"/>
      <c r="G87" s="1037"/>
      <c r="H87" s="624" t="s">
        <v>556</v>
      </c>
      <c r="I87" s="777">
        <v>0.28999999999999998</v>
      </c>
      <c r="J87" s="187">
        <v>1</v>
      </c>
      <c r="K87" s="187">
        <f t="shared" ref="K87:K88" si="17">(I87*J87)</f>
        <v>0.28999999999999998</v>
      </c>
      <c r="L87" s="1005"/>
      <c r="M87" s="1040"/>
    </row>
    <row r="88" spans="1:13" s="284" customFormat="1" ht="27" customHeight="1" x14ac:dyDescent="0.25">
      <c r="A88" s="180"/>
      <c r="B88" s="781"/>
      <c r="C88" s="187">
        <v>19</v>
      </c>
      <c r="D88" s="1018" t="s">
        <v>633</v>
      </c>
      <c r="E88" s="1019"/>
      <c r="F88" s="1020"/>
      <c r="G88" s="1037"/>
      <c r="H88" s="788" t="s">
        <v>556</v>
      </c>
      <c r="I88" s="101">
        <v>0.28999999999999998</v>
      </c>
      <c r="J88" s="178">
        <v>1</v>
      </c>
      <c r="K88" s="178">
        <f t="shared" si="17"/>
        <v>0.28999999999999998</v>
      </c>
      <c r="L88" s="1005"/>
      <c r="M88" s="1040"/>
    </row>
    <row r="89" spans="1:13" s="284" customFormat="1" ht="50.25" customHeight="1" x14ac:dyDescent="0.25">
      <c r="A89" s="180"/>
      <c r="B89" s="781"/>
      <c r="C89" s="187">
        <v>20</v>
      </c>
      <c r="D89" s="1018" t="s">
        <v>634</v>
      </c>
      <c r="E89" s="1019"/>
      <c r="F89" s="1020"/>
      <c r="G89" s="1041"/>
      <c r="H89" s="788" t="s">
        <v>556</v>
      </c>
      <c r="I89" s="101">
        <v>0.86</v>
      </c>
      <c r="J89" s="178">
        <v>1</v>
      </c>
      <c r="K89" s="178">
        <f t="shared" ref="K89" si="18">(I89*J89)</f>
        <v>0.86</v>
      </c>
      <c r="L89" s="776" t="s">
        <v>505</v>
      </c>
      <c r="M89" s="835" t="s">
        <v>804</v>
      </c>
    </row>
    <row r="90" spans="1:13" s="643" customFormat="1" ht="20.100000000000001" customHeight="1" x14ac:dyDescent="0.25">
      <c r="A90" s="107"/>
      <c r="B90" s="779"/>
      <c r="C90" s="1012" t="s">
        <v>304</v>
      </c>
      <c r="D90" s="1013"/>
      <c r="E90" s="1013"/>
      <c r="F90" s="1013"/>
      <c r="G90" s="1013"/>
      <c r="H90" s="1014"/>
      <c r="I90" s="790">
        <f>SUM(I70:I89)</f>
        <v>9</v>
      </c>
      <c r="J90" s="791"/>
      <c r="K90" s="792">
        <f>SUM(K70:K89)</f>
        <v>9</v>
      </c>
      <c r="L90" s="630"/>
      <c r="M90" s="633"/>
    </row>
    <row r="91" spans="1:13" s="643" customFormat="1" ht="20.100000000000001" customHeight="1" x14ac:dyDescent="0.25">
      <c r="A91" s="107"/>
      <c r="B91" s="779"/>
      <c r="C91" s="1049" t="s">
        <v>636</v>
      </c>
      <c r="D91" s="1050"/>
      <c r="E91" s="1050"/>
      <c r="F91" s="1050"/>
      <c r="G91" s="1050"/>
      <c r="H91" s="1050"/>
      <c r="I91" s="1050"/>
      <c r="J91" s="1050"/>
      <c r="K91" s="1050"/>
      <c r="L91" s="1050"/>
      <c r="M91" s="764"/>
    </row>
    <row r="92" spans="1:13" s="643" customFormat="1" ht="30" customHeight="1" x14ac:dyDescent="0.25">
      <c r="A92" s="107"/>
      <c r="B92" s="779"/>
      <c r="C92" s="777">
        <v>1</v>
      </c>
      <c r="D92" s="993" t="s">
        <v>620</v>
      </c>
      <c r="E92" s="994"/>
      <c r="F92" s="995"/>
      <c r="G92" s="954" t="s">
        <v>561</v>
      </c>
      <c r="H92" s="778" t="s">
        <v>557</v>
      </c>
      <c r="I92" s="777">
        <v>3</v>
      </c>
      <c r="J92" s="777">
        <v>1</v>
      </c>
      <c r="K92" s="777">
        <f t="shared" ref="K92:K94" si="19">SUM(I92*J92)</f>
        <v>3</v>
      </c>
      <c r="L92" s="1042" t="s">
        <v>559</v>
      </c>
      <c r="M92" s="1039" t="s">
        <v>805</v>
      </c>
    </row>
    <row r="93" spans="1:13" s="643" customFormat="1" ht="30" customHeight="1" x14ac:dyDescent="0.25">
      <c r="A93" s="107"/>
      <c r="B93" s="779"/>
      <c r="C93" s="777">
        <v>2</v>
      </c>
      <c r="D93" s="993" t="s">
        <v>585</v>
      </c>
      <c r="E93" s="994"/>
      <c r="F93" s="995"/>
      <c r="G93" s="955"/>
      <c r="H93" s="778" t="s">
        <v>557</v>
      </c>
      <c r="I93" s="777">
        <v>0.28999999999999998</v>
      </c>
      <c r="J93" s="777">
        <v>1</v>
      </c>
      <c r="K93" s="777">
        <f t="shared" si="19"/>
        <v>0.28999999999999998</v>
      </c>
      <c r="L93" s="1043"/>
      <c r="M93" s="1044"/>
    </row>
    <row r="94" spans="1:13" s="643" customFormat="1" ht="30" customHeight="1" x14ac:dyDescent="0.25">
      <c r="A94" s="107"/>
      <c r="B94" s="779"/>
      <c r="C94" s="777">
        <v>3</v>
      </c>
      <c r="D94" s="993" t="s">
        <v>586</v>
      </c>
      <c r="E94" s="994"/>
      <c r="F94" s="995"/>
      <c r="G94" s="955"/>
      <c r="H94" s="778" t="s">
        <v>557</v>
      </c>
      <c r="I94" s="777">
        <v>0.28999999999999998</v>
      </c>
      <c r="J94" s="777">
        <v>1</v>
      </c>
      <c r="K94" s="777">
        <f t="shared" si="19"/>
        <v>0.28999999999999998</v>
      </c>
      <c r="L94" s="1043"/>
      <c r="M94" s="1044"/>
    </row>
    <row r="95" spans="1:13" s="643" customFormat="1" ht="30" customHeight="1" x14ac:dyDescent="0.25">
      <c r="A95" s="107"/>
      <c r="B95" s="779"/>
      <c r="C95" s="777">
        <v>4</v>
      </c>
      <c r="D95" s="1018" t="s">
        <v>592</v>
      </c>
      <c r="E95" s="1019"/>
      <c r="F95" s="1020"/>
      <c r="G95" s="955"/>
      <c r="H95" s="778" t="s">
        <v>557</v>
      </c>
      <c r="I95" s="777">
        <v>1.93</v>
      </c>
      <c r="J95" s="777">
        <v>1</v>
      </c>
      <c r="K95" s="777">
        <f t="shared" ref="K95:K98" si="20">SUM(I95*J95)</f>
        <v>1.93</v>
      </c>
      <c r="L95" s="1043"/>
      <c r="M95" s="1044"/>
    </row>
    <row r="96" spans="1:13" s="643" customFormat="1" ht="30" customHeight="1" x14ac:dyDescent="0.25">
      <c r="A96" s="107"/>
      <c r="B96" s="779"/>
      <c r="C96" s="777">
        <v>5</v>
      </c>
      <c r="D96" s="993" t="s">
        <v>637</v>
      </c>
      <c r="E96" s="994"/>
      <c r="F96" s="995"/>
      <c r="G96" s="955"/>
      <c r="H96" s="778" t="s">
        <v>557</v>
      </c>
      <c r="I96" s="777">
        <v>0.25</v>
      </c>
      <c r="J96" s="777">
        <v>1</v>
      </c>
      <c r="K96" s="777">
        <f t="shared" si="20"/>
        <v>0.25</v>
      </c>
      <c r="L96" s="1043"/>
      <c r="M96" s="1044"/>
    </row>
    <row r="97" spans="1:13" s="643" customFormat="1" ht="30" customHeight="1" x14ac:dyDescent="0.25">
      <c r="A97" s="107"/>
      <c r="B97" s="779"/>
      <c r="C97" s="777">
        <v>6</v>
      </c>
      <c r="D97" s="993" t="s">
        <v>638</v>
      </c>
      <c r="E97" s="994"/>
      <c r="F97" s="995"/>
      <c r="G97" s="955"/>
      <c r="H97" s="778" t="s">
        <v>557</v>
      </c>
      <c r="I97" s="777">
        <v>0.25</v>
      </c>
      <c r="J97" s="777">
        <v>1</v>
      </c>
      <c r="K97" s="777">
        <f t="shared" ref="K97" si="21">SUM(I97*J97)</f>
        <v>0.25</v>
      </c>
      <c r="L97" s="1043"/>
      <c r="M97" s="1044"/>
    </row>
    <row r="98" spans="1:13" s="643" customFormat="1" ht="30" customHeight="1" x14ac:dyDescent="0.25">
      <c r="A98" s="107"/>
      <c r="B98" s="779"/>
      <c r="C98" s="777">
        <v>7</v>
      </c>
      <c r="D98" s="993" t="s">
        <v>587</v>
      </c>
      <c r="E98" s="994"/>
      <c r="F98" s="995"/>
      <c r="G98" s="955"/>
      <c r="H98" s="778" t="s">
        <v>557</v>
      </c>
      <c r="I98" s="777">
        <v>0.5</v>
      </c>
      <c r="J98" s="777">
        <v>1</v>
      </c>
      <c r="K98" s="777">
        <f t="shared" si="20"/>
        <v>0.5</v>
      </c>
      <c r="L98" s="1043"/>
      <c r="M98" s="1044"/>
    </row>
    <row r="99" spans="1:13" s="643" customFormat="1" ht="57" customHeight="1" x14ac:dyDescent="0.25">
      <c r="A99" s="107"/>
      <c r="B99" s="779"/>
      <c r="C99" s="777">
        <v>8</v>
      </c>
      <c r="D99" s="1018" t="s">
        <v>639</v>
      </c>
      <c r="E99" s="1019"/>
      <c r="F99" s="1020"/>
      <c r="G99" s="88"/>
      <c r="H99" s="778" t="s">
        <v>557</v>
      </c>
      <c r="I99" s="777">
        <v>1</v>
      </c>
      <c r="J99" s="777">
        <v>1</v>
      </c>
      <c r="K99" s="777">
        <f t="shared" ref="K99" si="22">SUM(I99*J99)</f>
        <v>1</v>
      </c>
      <c r="L99" s="793" t="s">
        <v>559</v>
      </c>
      <c r="M99" s="835" t="s">
        <v>806</v>
      </c>
    </row>
    <row r="100" spans="1:13" s="643" customFormat="1" ht="20.100000000000001" customHeight="1" x14ac:dyDescent="0.25">
      <c r="A100" s="107"/>
      <c r="B100" s="779"/>
      <c r="C100" s="1012" t="s">
        <v>304</v>
      </c>
      <c r="D100" s="1013"/>
      <c r="E100" s="1013"/>
      <c r="F100" s="1013"/>
      <c r="G100" s="1013"/>
      <c r="H100" s="1014"/>
      <c r="I100" s="209">
        <f>SUM(I92:I99)</f>
        <v>7.51</v>
      </c>
      <c r="J100" s="794"/>
      <c r="K100" s="795">
        <f>SUM(K92:K99)</f>
        <v>7.51</v>
      </c>
      <c r="L100" s="630"/>
      <c r="M100" s="633"/>
    </row>
    <row r="101" spans="1:13" s="284" customFormat="1" ht="27.6" customHeight="1" x14ac:dyDescent="0.25">
      <c r="A101" s="796"/>
      <c r="B101" s="569" t="s">
        <v>9</v>
      </c>
      <c r="C101" s="996" t="s">
        <v>305</v>
      </c>
      <c r="D101" s="997"/>
      <c r="E101" s="997"/>
      <c r="F101" s="997"/>
      <c r="G101" s="997"/>
      <c r="H101" s="997"/>
      <c r="I101" s="997"/>
      <c r="J101" s="998"/>
      <c r="K101" s="646">
        <f>K103+K105+K107+K109+K111</f>
        <v>5</v>
      </c>
      <c r="L101" s="632"/>
      <c r="M101" s="633"/>
    </row>
    <row r="102" spans="1:13" s="284" customFormat="1" ht="20.100000000000001" customHeight="1" x14ac:dyDescent="0.25">
      <c r="A102" s="610"/>
      <c r="B102" s="781"/>
      <c r="C102" s="1015" t="s">
        <v>642</v>
      </c>
      <c r="D102" s="1016"/>
      <c r="E102" s="1016"/>
      <c r="F102" s="1016"/>
      <c r="G102" s="1016"/>
      <c r="H102" s="1016"/>
      <c r="I102" s="1016"/>
      <c r="J102" s="1016"/>
      <c r="K102" s="1017"/>
      <c r="L102" s="648"/>
      <c r="M102" s="649"/>
    </row>
    <row r="103" spans="1:13" s="284" customFormat="1" ht="42" customHeight="1" x14ac:dyDescent="0.25">
      <c r="A103" s="610"/>
      <c r="B103" s="781"/>
      <c r="C103" s="814">
        <v>1</v>
      </c>
      <c r="D103" s="993" t="s">
        <v>640</v>
      </c>
      <c r="E103" s="994"/>
      <c r="F103" s="995"/>
      <c r="G103" s="797" t="s">
        <v>641</v>
      </c>
      <c r="H103" s="780" t="s">
        <v>306</v>
      </c>
      <c r="I103" s="178">
        <v>1</v>
      </c>
      <c r="J103" s="178">
        <v>1</v>
      </c>
      <c r="K103" s="798">
        <f>SUM(I103*J103)</f>
        <v>1</v>
      </c>
      <c r="L103" s="799" t="s">
        <v>426</v>
      </c>
      <c r="M103" s="836" t="s">
        <v>807</v>
      </c>
    </row>
    <row r="104" spans="1:13" s="284" customFormat="1" ht="20.100000000000001" customHeight="1" x14ac:dyDescent="0.25">
      <c r="A104" s="610"/>
      <c r="B104" s="781"/>
      <c r="C104" s="1015" t="s">
        <v>643</v>
      </c>
      <c r="D104" s="1016"/>
      <c r="E104" s="1016"/>
      <c r="F104" s="1016"/>
      <c r="G104" s="1016"/>
      <c r="H104" s="1016"/>
      <c r="I104" s="1016"/>
      <c r="J104" s="1016"/>
      <c r="K104" s="1017"/>
      <c r="L104" s="648"/>
      <c r="M104" s="649"/>
    </row>
    <row r="105" spans="1:13" s="284" customFormat="1" ht="42" customHeight="1" x14ac:dyDescent="0.25">
      <c r="A105" s="610"/>
      <c r="B105" s="781"/>
      <c r="C105" s="814">
        <v>1</v>
      </c>
      <c r="D105" s="993" t="s">
        <v>646</v>
      </c>
      <c r="E105" s="994"/>
      <c r="F105" s="995"/>
      <c r="G105" s="797" t="s">
        <v>647</v>
      </c>
      <c r="H105" s="780" t="s">
        <v>306</v>
      </c>
      <c r="I105" s="178">
        <v>1</v>
      </c>
      <c r="J105" s="178">
        <v>1</v>
      </c>
      <c r="K105" s="798">
        <f>SUM(I105*J105)</f>
        <v>1</v>
      </c>
      <c r="L105" s="799" t="s">
        <v>426</v>
      </c>
      <c r="M105" s="836" t="s">
        <v>808</v>
      </c>
    </row>
    <row r="106" spans="1:13" s="284" customFormat="1" ht="20.100000000000001" customHeight="1" x14ac:dyDescent="0.25">
      <c r="A106" s="610"/>
      <c r="B106" s="781"/>
      <c r="C106" s="1015" t="s">
        <v>644</v>
      </c>
      <c r="D106" s="1016"/>
      <c r="E106" s="1016"/>
      <c r="F106" s="1016"/>
      <c r="G106" s="1016"/>
      <c r="H106" s="1016"/>
      <c r="I106" s="1016"/>
      <c r="J106" s="1016"/>
      <c r="K106" s="1017"/>
      <c r="L106" s="648"/>
      <c r="M106" s="649"/>
    </row>
    <row r="107" spans="1:13" s="284" customFormat="1" ht="42" customHeight="1" x14ac:dyDescent="0.25">
      <c r="A107" s="610"/>
      <c r="B107" s="781"/>
      <c r="C107" s="814">
        <v>1</v>
      </c>
      <c r="D107" s="993" t="s">
        <v>648</v>
      </c>
      <c r="E107" s="994"/>
      <c r="F107" s="995"/>
      <c r="G107" s="797" t="s">
        <v>649</v>
      </c>
      <c r="H107" s="780" t="s">
        <v>306</v>
      </c>
      <c r="I107" s="178">
        <v>1</v>
      </c>
      <c r="J107" s="178">
        <v>1</v>
      </c>
      <c r="K107" s="798">
        <f>SUM(I107*J107)</f>
        <v>1</v>
      </c>
      <c r="L107" s="799" t="s">
        <v>426</v>
      </c>
      <c r="M107" s="836" t="s">
        <v>809</v>
      </c>
    </row>
    <row r="108" spans="1:13" s="284" customFormat="1" ht="20.100000000000001" customHeight="1" x14ac:dyDescent="0.25">
      <c r="A108" s="610"/>
      <c r="B108" s="781"/>
      <c r="C108" s="1015" t="s">
        <v>536</v>
      </c>
      <c r="D108" s="1016"/>
      <c r="E108" s="1016"/>
      <c r="F108" s="1016"/>
      <c r="G108" s="1016"/>
      <c r="H108" s="1016"/>
      <c r="I108" s="1016"/>
      <c r="J108" s="1016"/>
      <c r="K108" s="1017"/>
      <c r="L108" s="648"/>
      <c r="M108" s="649"/>
    </row>
    <row r="109" spans="1:13" s="284" customFormat="1" ht="42" customHeight="1" x14ac:dyDescent="0.25">
      <c r="A109" s="610"/>
      <c r="B109" s="781"/>
      <c r="C109" s="814">
        <v>1</v>
      </c>
      <c r="D109" s="993" t="s">
        <v>650</v>
      </c>
      <c r="E109" s="994"/>
      <c r="F109" s="995"/>
      <c r="G109" s="797" t="s">
        <v>651</v>
      </c>
      <c r="H109" s="780" t="s">
        <v>306</v>
      </c>
      <c r="I109" s="178">
        <v>1</v>
      </c>
      <c r="J109" s="178">
        <v>1</v>
      </c>
      <c r="K109" s="798">
        <f>SUM(I109*J109)</f>
        <v>1</v>
      </c>
      <c r="L109" s="799" t="s">
        <v>426</v>
      </c>
      <c r="M109" s="836" t="s">
        <v>810</v>
      </c>
    </row>
    <row r="110" spans="1:13" s="284" customFormat="1" ht="20.100000000000001" customHeight="1" x14ac:dyDescent="0.25">
      <c r="A110" s="610"/>
      <c r="B110" s="781"/>
      <c r="C110" s="1015" t="s">
        <v>645</v>
      </c>
      <c r="D110" s="1016"/>
      <c r="E110" s="1016"/>
      <c r="F110" s="1016"/>
      <c r="G110" s="1016"/>
      <c r="H110" s="1016"/>
      <c r="I110" s="1016"/>
      <c r="J110" s="1016"/>
      <c r="K110" s="1017"/>
      <c r="L110" s="648"/>
      <c r="M110" s="649"/>
    </row>
    <row r="111" spans="1:13" s="284" customFormat="1" ht="42" customHeight="1" x14ac:dyDescent="0.25">
      <c r="A111" s="610"/>
      <c r="B111" s="781"/>
      <c r="C111" s="814">
        <v>1</v>
      </c>
      <c r="D111" s="993" t="s">
        <v>652</v>
      </c>
      <c r="E111" s="994"/>
      <c r="F111" s="995"/>
      <c r="G111" s="797" t="s">
        <v>653</v>
      </c>
      <c r="H111" s="780" t="s">
        <v>306</v>
      </c>
      <c r="I111" s="178">
        <v>1</v>
      </c>
      <c r="J111" s="178">
        <v>1</v>
      </c>
      <c r="K111" s="798">
        <f>SUM(I111*J111)</f>
        <v>1</v>
      </c>
      <c r="L111" s="799" t="s">
        <v>426</v>
      </c>
      <c r="M111" s="836" t="s">
        <v>811</v>
      </c>
    </row>
    <row r="112" spans="1:13" s="284" customFormat="1" ht="24" customHeight="1" x14ac:dyDescent="0.25">
      <c r="A112" s="796"/>
      <c r="B112" s="569" t="s">
        <v>11</v>
      </c>
      <c r="C112" s="996" t="s">
        <v>312</v>
      </c>
      <c r="D112" s="997"/>
      <c r="E112" s="997"/>
      <c r="F112" s="997"/>
      <c r="G112" s="997"/>
      <c r="H112" s="997"/>
      <c r="I112" s="997"/>
      <c r="J112" s="998"/>
      <c r="K112" s="295">
        <v>0</v>
      </c>
      <c r="L112" s="800"/>
      <c r="M112" s="650"/>
    </row>
    <row r="113" spans="1:13" s="498" customFormat="1" ht="32.25" customHeight="1" x14ac:dyDescent="0.3">
      <c r="A113" s="651"/>
      <c r="B113" s="569" t="s">
        <v>13</v>
      </c>
      <c r="C113" s="996" t="s">
        <v>307</v>
      </c>
      <c r="D113" s="997"/>
      <c r="E113" s="997"/>
      <c r="F113" s="997"/>
      <c r="G113" s="997"/>
      <c r="H113" s="997"/>
      <c r="I113" s="997"/>
      <c r="J113" s="998"/>
      <c r="K113" s="508">
        <f>K114+K115+K116+K120+K121+K122</f>
        <v>1.5</v>
      </c>
      <c r="L113" s="632"/>
      <c r="M113" s="633"/>
    </row>
    <row r="114" spans="1:13" s="653" customFormat="1" ht="17.25" customHeight="1" x14ac:dyDescent="0.3">
      <c r="A114" s="652"/>
      <c r="B114" s="801"/>
      <c r="C114" s="983" t="s">
        <v>508</v>
      </c>
      <c r="D114" s="984"/>
      <c r="E114" s="984"/>
      <c r="F114" s="984"/>
      <c r="G114" s="802"/>
      <c r="H114" s="802"/>
      <c r="I114" s="803"/>
      <c r="J114" s="803"/>
      <c r="K114" s="804">
        <v>0</v>
      </c>
      <c r="L114" s="632"/>
      <c r="M114" s="633"/>
    </row>
    <row r="115" spans="1:13" s="653" customFormat="1" ht="17.25" customHeight="1" x14ac:dyDescent="0.3">
      <c r="A115" s="652"/>
      <c r="B115" s="801"/>
      <c r="C115" s="983" t="s">
        <v>509</v>
      </c>
      <c r="D115" s="984"/>
      <c r="E115" s="984"/>
      <c r="F115" s="984"/>
      <c r="G115" s="802"/>
      <c r="H115" s="802"/>
      <c r="I115" s="803"/>
      <c r="J115" s="803"/>
      <c r="K115" s="804">
        <v>0</v>
      </c>
      <c r="L115" s="632"/>
      <c r="M115" s="633"/>
    </row>
    <row r="116" spans="1:13" s="653" customFormat="1" ht="17.25" customHeight="1" x14ac:dyDescent="0.3">
      <c r="A116" s="652"/>
      <c r="B116" s="801"/>
      <c r="C116" s="983" t="s">
        <v>313</v>
      </c>
      <c r="D116" s="984"/>
      <c r="E116" s="984"/>
      <c r="F116" s="984"/>
      <c r="G116" s="802"/>
      <c r="H116" s="802"/>
      <c r="I116" s="803"/>
      <c r="J116" s="803"/>
      <c r="K116" s="804">
        <f>K118</f>
        <v>1</v>
      </c>
      <c r="L116" s="632"/>
      <c r="M116" s="633"/>
    </row>
    <row r="117" spans="1:13" s="498" customFormat="1" ht="20.100000000000001" customHeight="1" x14ac:dyDescent="0.3">
      <c r="A117" s="561"/>
      <c r="B117" s="786"/>
      <c r="C117" s="1015" t="s">
        <v>658</v>
      </c>
      <c r="D117" s="1016"/>
      <c r="E117" s="1016"/>
      <c r="F117" s="1016"/>
      <c r="G117" s="1016"/>
      <c r="H117" s="1016"/>
      <c r="I117" s="1016"/>
      <c r="J117" s="1017"/>
      <c r="K117" s="195"/>
      <c r="L117" s="632"/>
      <c r="M117" s="633"/>
    </row>
    <row r="118" spans="1:13" s="498" customFormat="1" ht="44.25" customHeight="1" x14ac:dyDescent="0.3">
      <c r="A118" s="549"/>
      <c r="B118" s="786"/>
      <c r="C118" s="659">
        <v>1</v>
      </c>
      <c r="D118" s="993" t="s">
        <v>656</v>
      </c>
      <c r="E118" s="994"/>
      <c r="F118" s="995"/>
      <c r="G118" s="797" t="s">
        <v>657</v>
      </c>
      <c r="H118" s="145" t="s">
        <v>308</v>
      </c>
      <c r="I118" s="187">
        <v>1</v>
      </c>
      <c r="J118" s="187">
        <v>1</v>
      </c>
      <c r="K118" s="185">
        <f>I118*J118</f>
        <v>1</v>
      </c>
      <c r="L118" s="645" t="s">
        <v>537</v>
      </c>
      <c r="M118" s="821" t="s">
        <v>812</v>
      </c>
    </row>
    <row r="119" spans="1:13" s="498" customFormat="1" ht="20.100000000000001" customHeight="1" x14ac:dyDescent="0.3">
      <c r="A119" s="549"/>
      <c r="B119" s="786"/>
      <c r="C119" s="805"/>
      <c r="D119" s="1025" t="s">
        <v>309</v>
      </c>
      <c r="E119" s="1026"/>
      <c r="F119" s="1027"/>
      <c r="G119" s="1028"/>
      <c r="H119" s="1029"/>
      <c r="I119" s="659">
        <f>SUM(I118:I118)</f>
        <v>1</v>
      </c>
      <c r="J119" s="660"/>
      <c r="K119" s="654">
        <f>SUM(K118:K118)</f>
        <v>1</v>
      </c>
      <c r="L119" s="632"/>
      <c r="M119" s="633"/>
    </row>
    <row r="120" spans="1:13" s="653" customFormat="1" ht="19.149999999999999" customHeight="1" x14ac:dyDescent="0.3">
      <c r="A120" s="656"/>
      <c r="B120" s="657"/>
      <c r="C120" s="983" t="s">
        <v>510</v>
      </c>
      <c r="D120" s="984"/>
      <c r="E120" s="984"/>
      <c r="F120" s="984"/>
      <c r="G120" s="984"/>
      <c r="H120" s="984"/>
      <c r="I120" s="984"/>
      <c r="J120" s="985"/>
      <c r="K120" s="700">
        <v>0</v>
      </c>
      <c r="L120" s="658"/>
      <c r="M120" s="650"/>
    </row>
    <row r="121" spans="1:13" s="653" customFormat="1" ht="19.149999999999999" customHeight="1" x14ac:dyDescent="0.3">
      <c r="A121" s="656"/>
      <c r="B121" s="657"/>
      <c r="C121" s="983" t="s">
        <v>511</v>
      </c>
      <c r="D121" s="984"/>
      <c r="E121" s="984"/>
      <c r="F121" s="984"/>
      <c r="G121" s="984"/>
      <c r="H121" s="984"/>
      <c r="I121" s="984"/>
      <c r="J121" s="985"/>
      <c r="K121" s="700">
        <v>0</v>
      </c>
      <c r="L121" s="658"/>
      <c r="M121" s="650"/>
    </row>
    <row r="122" spans="1:13" s="653" customFormat="1" ht="19.149999999999999" customHeight="1" x14ac:dyDescent="0.3">
      <c r="A122" s="656"/>
      <c r="B122" s="657"/>
      <c r="C122" s="983" t="s">
        <v>356</v>
      </c>
      <c r="D122" s="984"/>
      <c r="E122" s="984"/>
      <c r="F122" s="984"/>
      <c r="G122" s="984"/>
      <c r="H122" s="984"/>
      <c r="I122" s="984"/>
      <c r="J122" s="985"/>
      <c r="K122" s="752">
        <f>K125</f>
        <v>0.5</v>
      </c>
      <c r="L122" s="658"/>
      <c r="M122" s="650"/>
    </row>
    <row r="123" spans="1:13" s="498" customFormat="1" ht="20.100000000000001" customHeight="1" x14ac:dyDescent="0.3">
      <c r="A123" s="561"/>
      <c r="B123" s="786"/>
      <c r="C123" s="1015" t="s">
        <v>642</v>
      </c>
      <c r="D123" s="1016"/>
      <c r="E123" s="1016"/>
      <c r="F123" s="1016"/>
      <c r="G123" s="1016"/>
      <c r="H123" s="1016"/>
      <c r="I123" s="1016"/>
      <c r="J123" s="1017"/>
      <c r="K123" s="195"/>
      <c r="L123" s="632"/>
      <c r="M123" s="633"/>
    </row>
    <row r="124" spans="1:13" s="498" customFormat="1" ht="44.25" customHeight="1" x14ac:dyDescent="0.3">
      <c r="A124" s="549"/>
      <c r="B124" s="786"/>
      <c r="C124" s="659">
        <v>1</v>
      </c>
      <c r="D124" s="993" t="s">
        <v>654</v>
      </c>
      <c r="E124" s="994"/>
      <c r="F124" s="995"/>
      <c r="G124" s="797" t="s">
        <v>655</v>
      </c>
      <c r="H124" s="145" t="s">
        <v>308</v>
      </c>
      <c r="I124" s="187">
        <v>1</v>
      </c>
      <c r="J124" s="187">
        <v>0.5</v>
      </c>
      <c r="K124" s="185">
        <f>I124*J124</f>
        <v>0.5</v>
      </c>
      <c r="L124" s="645" t="s">
        <v>537</v>
      </c>
      <c r="M124" s="821" t="s">
        <v>813</v>
      </c>
    </row>
    <row r="125" spans="1:13" s="498" customFormat="1" ht="20.100000000000001" customHeight="1" x14ac:dyDescent="0.3">
      <c r="A125" s="549"/>
      <c r="B125" s="786"/>
      <c r="C125" s="805"/>
      <c r="D125" s="1025" t="s">
        <v>309</v>
      </c>
      <c r="E125" s="1026"/>
      <c r="F125" s="1027"/>
      <c r="G125" s="1028"/>
      <c r="H125" s="1029"/>
      <c r="I125" s="659">
        <f>SUM(I124:I124)</f>
        <v>1</v>
      </c>
      <c r="J125" s="660"/>
      <c r="K125" s="654">
        <f>SUM(K124:K124)</f>
        <v>0.5</v>
      </c>
      <c r="L125" s="632"/>
      <c r="M125" s="633"/>
    </row>
    <row r="126" spans="1:13" s="498" customFormat="1" ht="20.100000000000001" customHeight="1" x14ac:dyDescent="0.3">
      <c r="A126" s="662"/>
      <c r="B126" s="660" t="s">
        <v>94</v>
      </c>
      <c r="C126" s="996" t="s">
        <v>95</v>
      </c>
      <c r="D126" s="997"/>
      <c r="E126" s="997"/>
      <c r="F126" s="997"/>
      <c r="G126" s="997"/>
      <c r="H126" s="997"/>
      <c r="I126" s="997"/>
      <c r="J126" s="998"/>
      <c r="K126" s="294">
        <f>SUM(K127+K144)</f>
        <v>16.5</v>
      </c>
      <c r="L126" s="632"/>
      <c r="M126" s="633"/>
    </row>
    <row r="127" spans="1:13" s="653" customFormat="1" ht="19.5" customHeight="1" x14ac:dyDescent="0.3">
      <c r="A127" s="663"/>
      <c r="B127" s="664"/>
      <c r="C127" s="983" t="s">
        <v>357</v>
      </c>
      <c r="D127" s="984"/>
      <c r="E127" s="984"/>
      <c r="F127" s="984"/>
      <c r="G127" s="984"/>
      <c r="H127" s="984"/>
      <c r="I127" s="984"/>
      <c r="J127" s="985"/>
      <c r="K127" s="700">
        <f>K132+K135+K138+K143</f>
        <v>8</v>
      </c>
      <c r="L127" s="658"/>
      <c r="M127" s="650"/>
    </row>
    <row r="128" spans="1:13" s="498" customFormat="1" ht="20.100000000000001" customHeight="1" x14ac:dyDescent="0.3">
      <c r="A128" s="655"/>
      <c r="B128" s="665"/>
      <c r="C128" s="989" t="s">
        <v>642</v>
      </c>
      <c r="D128" s="990"/>
      <c r="E128" s="990"/>
      <c r="F128" s="990"/>
      <c r="G128" s="990"/>
      <c r="H128" s="990"/>
      <c r="I128" s="990"/>
      <c r="J128" s="990"/>
      <c r="K128" s="990"/>
      <c r="L128" s="990"/>
      <c r="M128" s="765"/>
    </row>
    <row r="129" spans="1:13" s="498" customFormat="1" ht="42" customHeight="1" x14ac:dyDescent="0.3">
      <c r="A129" s="655"/>
      <c r="B129" s="665"/>
      <c r="C129" s="814">
        <v>1</v>
      </c>
      <c r="D129" s="906" t="s">
        <v>660</v>
      </c>
      <c r="E129" s="901"/>
      <c r="F129" s="902"/>
      <c r="G129" s="797" t="s">
        <v>661</v>
      </c>
      <c r="H129" s="1036" t="s">
        <v>96</v>
      </c>
      <c r="I129" s="145">
        <v>1</v>
      </c>
      <c r="J129" s="145">
        <v>1</v>
      </c>
      <c r="K129" s="187">
        <v>1</v>
      </c>
      <c r="L129" s="799" t="s">
        <v>427</v>
      </c>
      <c r="M129" s="821" t="s">
        <v>814</v>
      </c>
    </row>
    <row r="130" spans="1:13" s="498" customFormat="1" ht="42" customHeight="1" x14ac:dyDescent="0.3">
      <c r="A130" s="655"/>
      <c r="B130" s="665"/>
      <c r="C130" s="814">
        <v>2</v>
      </c>
      <c r="D130" s="906" t="s">
        <v>659</v>
      </c>
      <c r="E130" s="901"/>
      <c r="F130" s="902"/>
      <c r="G130" s="797" t="s">
        <v>539</v>
      </c>
      <c r="H130" s="1037"/>
      <c r="I130" s="145">
        <v>1</v>
      </c>
      <c r="J130" s="145">
        <v>1</v>
      </c>
      <c r="K130" s="187">
        <v>1</v>
      </c>
      <c r="L130" s="799" t="s">
        <v>427</v>
      </c>
      <c r="M130" s="821" t="s">
        <v>815</v>
      </c>
    </row>
    <row r="131" spans="1:13" s="498" customFormat="1" ht="42" customHeight="1" x14ac:dyDescent="0.3">
      <c r="A131" s="655"/>
      <c r="B131" s="665"/>
      <c r="C131" s="814">
        <v>3</v>
      </c>
      <c r="D131" s="993" t="s">
        <v>662</v>
      </c>
      <c r="E131" s="994"/>
      <c r="F131" s="995"/>
      <c r="G131" s="797" t="s">
        <v>531</v>
      </c>
      <c r="H131" s="1037"/>
      <c r="I131" s="145">
        <v>1</v>
      </c>
      <c r="J131" s="145">
        <v>1</v>
      </c>
      <c r="K131" s="187">
        <v>1</v>
      </c>
      <c r="L131" s="799" t="s">
        <v>427</v>
      </c>
      <c r="M131" s="821" t="s">
        <v>816</v>
      </c>
    </row>
    <row r="132" spans="1:13" s="498" customFormat="1" ht="20.100000000000001" customHeight="1" x14ac:dyDescent="0.3">
      <c r="A132" s="655"/>
      <c r="B132" s="665"/>
      <c r="C132" s="787"/>
      <c r="D132" s="1025" t="s">
        <v>314</v>
      </c>
      <c r="E132" s="1026"/>
      <c r="F132" s="1027"/>
      <c r="G132" s="1021"/>
      <c r="H132" s="1022"/>
      <c r="I132" s="145">
        <f>SUM(I129:I131)</f>
        <v>3</v>
      </c>
      <c r="J132" s="145"/>
      <c r="K132" s="654">
        <f>SUM(K129:K131)</f>
        <v>3</v>
      </c>
      <c r="L132" s="632"/>
      <c r="M132" s="633"/>
    </row>
    <row r="133" spans="1:13" s="498" customFormat="1" ht="20.100000000000001" customHeight="1" x14ac:dyDescent="0.3">
      <c r="A133" s="655"/>
      <c r="B133" s="665"/>
      <c r="C133" s="989" t="s">
        <v>575</v>
      </c>
      <c r="D133" s="990"/>
      <c r="E133" s="990"/>
      <c r="F133" s="990"/>
      <c r="G133" s="990"/>
      <c r="H133" s="990"/>
      <c r="I133" s="990"/>
      <c r="J133" s="990"/>
      <c r="K133" s="990"/>
      <c r="L133" s="990"/>
      <c r="M133" s="765"/>
    </row>
    <row r="134" spans="1:13" s="498" customFormat="1" ht="42" customHeight="1" x14ac:dyDescent="0.3">
      <c r="A134" s="655"/>
      <c r="B134" s="665"/>
      <c r="C134" s="814">
        <v>1</v>
      </c>
      <c r="D134" s="993" t="s">
        <v>663</v>
      </c>
      <c r="E134" s="994"/>
      <c r="F134" s="995"/>
      <c r="G134" s="806" t="s">
        <v>664</v>
      </c>
      <c r="H134" s="785" t="s">
        <v>96</v>
      </c>
      <c r="I134" s="145">
        <v>1</v>
      </c>
      <c r="J134" s="145">
        <v>1</v>
      </c>
      <c r="K134" s="187">
        <v>1</v>
      </c>
      <c r="L134" s="799" t="s">
        <v>427</v>
      </c>
      <c r="M134" s="821" t="s">
        <v>817</v>
      </c>
    </row>
    <row r="135" spans="1:13" s="498" customFormat="1" ht="20.100000000000001" customHeight="1" x14ac:dyDescent="0.3">
      <c r="A135" s="655"/>
      <c r="B135" s="665"/>
      <c r="C135" s="787"/>
      <c r="D135" s="1025" t="s">
        <v>314</v>
      </c>
      <c r="E135" s="1026"/>
      <c r="F135" s="1027"/>
      <c r="G135" s="1021"/>
      <c r="H135" s="1022"/>
      <c r="I135" s="145">
        <f>SUM(I134:I134)</f>
        <v>1</v>
      </c>
      <c r="J135" s="145"/>
      <c r="K135" s="654">
        <f>SUM(K134:K134)</f>
        <v>1</v>
      </c>
      <c r="L135" s="632"/>
      <c r="M135" s="633"/>
    </row>
    <row r="136" spans="1:13" s="498" customFormat="1" ht="20.100000000000001" customHeight="1" x14ac:dyDescent="0.3">
      <c r="A136" s="655"/>
      <c r="B136" s="665"/>
      <c r="C136" s="989" t="s">
        <v>576</v>
      </c>
      <c r="D136" s="990"/>
      <c r="E136" s="990"/>
      <c r="F136" s="990"/>
      <c r="G136" s="990"/>
      <c r="H136" s="990"/>
      <c r="I136" s="990"/>
      <c r="J136" s="990"/>
      <c r="K136" s="990"/>
      <c r="L136" s="990"/>
      <c r="M136" s="765"/>
    </row>
    <row r="137" spans="1:13" s="498" customFormat="1" ht="42" customHeight="1" x14ac:dyDescent="0.3">
      <c r="A137" s="655"/>
      <c r="B137" s="665"/>
      <c r="C137" s="814">
        <v>1</v>
      </c>
      <c r="D137" s="993" t="s">
        <v>665</v>
      </c>
      <c r="E137" s="994"/>
      <c r="F137" s="995"/>
      <c r="G137" s="806" t="s">
        <v>507</v>
      </c>
      <c r="H137" s="785" t="s">
        <v>96</v>
      </c>
      <c r="I137" s="145">
        <v>1</v>
      </c>
      <c r="J137" s="145">
        <v>1</v>
      </c>
      <c r="K137" s="187">
        <v>1</v>
      </c>
      <c r="L137" s="799" t="s">
        <v>427</v>
      </c>
      <c r="M137" s="821" t="s">
        <v>818</v>
      </c>
    </row>
    <row r="138" spans="1:13" s="498" customFormat="1" ht="20.100000000000001" customHeight="1" x14ac:dyDescent="0.3">
      <c r="A138" s="655"/>
      <c r="B138" s="665"/>
      <c r="C138" s="787"/>
      <c r="D138" s="1025" t="s">
        <v>314</v>
      </c>
      <c r="E138" s="1026"/>
      <c r="F138" s="1027"/>
      <c r="G138" s="1021"/>
      <c r="H138" s="1022"/>
      <c r="I138" s="145">
        <f>SUM(I137:I137)</f>
        <v>1</v>
      </c>
      <c r="J138" s="145"/>
      <c r="K138" s="654">
        <f>SUM(K137:K137)</f>
        <v>1</v>
      </c>
      <c r="L138" s="632"/>
      <c r="M138" s="633"/>
    </row>
    <row r="139" spans="1:13" s="498" customFormat="1" ht="20.100000000000001" customHeight="1" x14ac:dyDescent="0.3">
      <c r="A139" s="655"/>
      <c r="B139" s="665"/>
      <c r="C139" s="989" t="s">
        <v>577</v>
      </c>
      <c r="D139" s="990"/>
      <c r="E139" s="990"/>
      <c r="F139" s="990"/>
      <c r="G139" s="990"/>
      <c r="H139" s="990"/>
      <c r="I139" s="990"/>
      <c r="J139" s="990"/>
      <c r="K139" s="990"/>
      <c r="L139" s="990"/>
      <c r="M139" s="765"/>
    </row>
    <row r="140" spans="1:13" s="498" customFormat="1" ht="42" customHeight="1" x14ac:dyDescent="0.3">
      <c r="A140" s="655"/>
      <c r="B140" s="665"/>
      <c r="C140" s="814">
        <v>1</v>
      </c>
      <c r="D140" s="993" t="s">
        <v>666</v>
      </c>
      <c r="E140" s="994"/>
      <c r="F140" s="995"/>
      <c r="G140" s="806" t="s">
        <v>667</v>
      </c>
      <c r="H140" s="1036" t="s">
        <v>96</v>
      </c>
      <c r="I140" s="145">
        <v>1</v>
      </c>
      <c r="J140" s="145">
        <v>1</v>
      </c>
      <c r="K140" s="187">
        <v>1</v>
      </c>
      <c r="L140" s="799" t="s">
        <v>427</v>
      </c>
      <c r="M140" s="821" t="s">
        <v>819</v>
      </c>
    </row>
    <row r="141" spans="1:13" s="498" customFormat="1" ht="42" customHeight="1" x14ac:dyDescent="0.3">
      <c r="A141" s="655"/>
      <c r="B141" s="665"/>
      <c r="C141" s="814">
        <v>2</v>
      </c>
      <c r="D141" s="993" t="s">
        <v>668</v>
      </c>
      <c r="E141" s="994"/>
      <c r="F141" s="995"/>
      <c r="G141" s="806" t="s">
        <v>669</v>
      </c>
      <c r="H141" s="1037"/>
      <c r="I141" s="145">
        <v>1</v>
      </c>
      <c r="J141" s="145">
        <v>1</v>
      </c>
      <c r="K141" s="187">
        <v>1</v>
      </c>
      <c r="L141" s="799" t="s">
        <v>427</v>
      </c>
      <c r="M141" s="821" t="s">
        <v>820</v>
      </c>
    </row>
    <row r="142" spans="1:13" s="498" customFormat="1" ht="42" customHeight="1" x14ac:dyDescent="0.3">
      <c r="A142" s="655"/>
      <c r="B142" s="665"/>
      <c r="C142" s="814">
        <v>3</v>
      </c>
      <c r="D142" s="993" t="s">
        <v>670</v>
      </c>
      <c r="E142" s="994"/>
      <c r="F142" s="995"/>
      <c r="G142" s="806" t="s">
        <v>671</v>
      </c>
      <c r="H142" s="1041"/>
      <c r="I142" s="145">
        <v>1</v>
      </c>
      <c r="J142" s="145">
        <v>1</v>
      </c>
      <c r="K142" s="187">
        <v>1</v>
      </c>
      <c r="L142" s="799" t="s">
        <v>427</v>
      </c>
      <c r="M142" s="821" t="s">
        <v>821</v>
      </c>
    </row>
    <row r="143" spans="1:13" s="498" customFormat="1" ht="20.100000000000001" customHeight="1" x14ac:dyDescent="0.3">
      <c r="A143" s="655"/>
      <c r="B143" s="665"/>
      <c r="C143" s="787"/>
      <c r="D143" s="1025" t="s">
        <v>314</v>
      </c>
      <c r="E143" s="1026"/>
      <c r="F143" s="1027"/>
      <c r="G143" s="1021"/>
      <c r="H143" s="1022"/>
      <c r="I143" s="145">
        <f>SUM(I140:I142)</f>
        <v>3</v>
      </c>
      <c r="J143" s="145"/>
      <c r="K143" s="654">
        <f>SUM(K140:K142)</f>
        <v>3</v>
      </c>
      <c r="L143" s="632"/>
      <c r="M143" s="633"/>
    </row>
    <row r="144" spans="1:13" s="643" customFormat="1" ht="19.5" customHeight="1" x14ac:dyDescent="0.25">
      <c r="A144" s="667"/>
      <c r="B144" s="667"/>
      <c r="C144" s="983" t="s">
        <v>310</v>
      </c>
      <c r="D144" s="984"/>
      <c r="E144" s="984"/>
      <c r="F144" s="984"/>
      <c r="G144" s="984"/>
      <c r="H144" s="984"/>
      <c r="I144" s="984"/>
      <c r="J144" s="985"/>
      <c r="K144" s="752">
        <f>K149+K152+K161+K166+K171</f>
        <v>8.5</v>
      </c>
      <c r="L144" s="658"/>
      <c r="M144" s="650"/>
    </row>
    <row r="145" spans="1:13" s="284" customFormat="1" ht="20.100000000000001" customHeight="1" x14ac:dyDescent="0.25">
      <c r="A145" s="668"/>
      <c r="B145" s="669"/>
      <c r="C145" s="1015" t="s">
        <v>642</v>
      </c>
      <c r="D145" s="1016"/>
      <c r="E145" s="1016"/>
      <c r="F145" s="1016"/>
      <c r="G145" s="1016"/>
      <c r="H145" s="1016"/>
      <c r="I145" s="1016"/>
      <c r="J145" s="1016"/>
      <c r="K145" s="1016"/>
      <c r="L145" s="817"/>
      <c r="M145" s="649"/>
    </row>
    <row r="146" spans="1:13" s="284" customFormat="1" ht="42" customHeight="1" x14ac:dyDescent="0.25">
      <c r="A146" s="668"/>
      <c r="B146" s="669"/>
      <c r="C146" s="814">
        <v>1</v>
      </c>
      <c r="D146" s="993" t="s">
        <v>713</v>
      </c>
      <c r="E146" s="994"/>
      <c r="F146" s="995"/>
      <c r="G146" s="797" t="s">
        <v>661</v>
      </c>
      <c r="H146" s="1036" t="s">
        <v>97</v>
      </c>
      <c r="I146" s="814">
        <v>1</v>
      </c>
      <c r="J146" s="814">
        <v>0.5</v>
      </c>
      <c r="K146" s="659">
        <f>SUM(I146*J146)</f>
        <v>0.5</v>
      </c>
      <c r="L146" s="799" t="s">
        <v>427</v>
      </c>
      <c r="M146" s="821" t="s">
        <v>822</v>
      </c>
    </row>
    <row r="147" spans="1:13" s="284" customFormat="1" ht="42" customHeight="1" x14ac:dyDescent="0.25">
      <c r="A147" s="670"/>
      <c r="B147" s="671"/>
      <c r="C147" s="814">
        <v>2</v>
      </c>
      <c r="D147" s="993" t="s">
        <v>714</v>
      </c>
      <c r="E147" s="994"/>
      <c r="F147" s="995"/>
      <c r="G147" s="797" t="s">
        <v>538</v>
      </c>
      <c r="H147" s="1037"/>
      <c r="I147" s="814">
        <v>1</v>
      </c>
      <c r="J147" s="814">
        <v>0.5</v>
      </c>
      <c r="K147" s="659">
        <f>SUM(I147*J147)</f>
        <v>0.5</v>
      </c>
      <c r="L147" s="799" t="s">
        <v>427</v>
      </c>
      <c r="M147" s="821" t="s">
        <v>823</v>
      </c>
    </row>
    <row r="148" spans="1:13" s="284" customFormat="1" ht="42" customHeight="1" x14ac:dyDescent="0.25">
      <c r="A148" s="670"/>
      <c r="B148" s="671"/>
      <c r="C148" s="814">
        <v>3</v>
      </c>
      <c r="D148" s="993" t="s">
        <v>717</v>
      </c>
      <c r="E148" s="994"/>
      <c r="F148" s="995"/>
      <c r="G148" s="797" t="s">
        <v>718</v>
      </c>
      <c r="H148" s="1041"/>
      <c r="I148" s="814">
        <v>1</v>
      </c>
      <c r="J148" s="814">
        <v>0.5</v>
      </c>
      <c r="K148" s="659">
        <f>SUM(I148*J148)</f>
        <v>0.5</v>
      </c>
      <c r="L148" s="799" t="s">
        <v>427</v>
      </c>
      <c r="M148" s="821" t="s">
        <v>824</v>
      </c>
    </row>
    <row r="149" spans="1:13" s="284" customFormat="1" ht="20.100000000000001" customHeight="1" x14ac:dyDescent="0.25">
      <c r="A149" s="668"/>
      <c r="B149" s="669"/>
      <c r="C149" s="813"/>
      <c r="D149" s="1025" t="s">
        <v>358</v>
      </c>
      <c r="E149" s="1026"/>
      <c r="F149" s="1027"/>
      <c r="G149" s="1021"/>
      <c r="H149" s="1022"/>
      <c r="I149" s="814">
        <f>SUM(I146:I148)</f>
        <v>3</v>
      </c>
      <c r="J149" s="814"/>
      <c r="K149" s="654">
        <f>SUM(K146:K148)</f>
        <v>1.5</v>
      </c>
      <c r="L149" s="632"/>
      <c r="M149" s="633"/>
    </row>
    <row r="150" spans="1:13" s="284" customFormat="1" ht="20.100000000000001" customHeight="1" x14ac:dyDescent="0.25">
      <c r="A150" s="668"/>
      <c r="B150" s="669"/>
      <c r="C150" s="1015" t="s">
        <v>643</v>
      </c>
      <c r="D150" s="1016"/>
      <c r="E150" s="1016"/>
      <c r="F150" s="1016"/>
      <c r="G150" s="1016"/>
      <c r="H150" s="1016"/>
      <c r="I150" s="1016"/>
      <c r="J150" s="1016"/>
      <c r="K150" s="1016"/>
      <c r="L150" s="817"/>
      <c r="M150" s="649"/>
    </row>
    <row r="151" spans="1:13" s="284" customFormat="1" ht="42" customHeight="1" x14ac:dyDescent="0.25">
      <c r="A151" s="668"/>
      <c r="B151" s="669"/>
      <c r="C151" s="814">
        <v>1</v>
      </c>
      <c r="D151" s="993" t="s">
        <v>715</v>
      </c>
      <c r="E151" s="994"/>
      <c r="F151" s="995"/>
      <c r="G151" s="806" t="s">
        <v>716</v>
      </c>
      <c r="H151" s="812" t="s">
        <v>97</v>
      </c>
      <c r="I151" s="814">
        <v>1</v>
      </c>
      <c r="J151" s="814">
        <v>0.5</v>
      </c>
      <c r="K151" s="659">
        <f>SUM(I151*J151)</f>
        <v>0.5</v>
      </c>
      <c r="L151" s="799" t="s">
        <v>427</v>
      </c>
      <c r="M151" s="821" t="s">
        <v>825</v>
      </c>
    </row>
    <row r="152" spans="1:13" s="284" customFormat="1" ht="20.100000000000001" customHeight="1" x14ac:dyDescent="0.25">
      <c r="A152" s="668"/>
      <c r="B152" s="669"/>
      <c r="C152" s="813"/>
      <c r="D152" s="1025" t="s">
        <v>358</v>
      </c>
      <c r="E152" s="1026"/>
      <c r="F152" s="1027"/>
      <c r="G152" s="1021"/>
      <c r="H152" s="1022"/>
      <c r="I152" s="814">
        <f>SUM(I151:I151)</f>
        <v>1</v>
      </c>
      <c r="J152" s="814"/>
      <c r="K152" s="654">
        <f>SUM(K151:K151)</f>
        <v>0.5</v>
      </c>
      <c r="L152" s="632"/>
      <c r="M152" s="633"/>
    </row>
    <row r="153" spans="1:13" s="284" customFormat="1" ht="20.100000000000001" customHeight="1" x14ac:dyDescent="0.25">
      <c r="A153" s="668"/>
      <c r="B153" s="669"/>
      <c r="C153" s="1015" t="s">
        <v>576</v>
      </c>
      <c r="D153" s="1016"/>
      <c r="E153" s="1016"/>
      <c r="F153" s="1016"/>
      <c r="G153" s="1016"/>
      <c r="H153" s="1016"/>
      <c r="I153" s="1016"/>
      <c r="J153" s="1016"/>
      <c r="K153" s="1016"/>
      <c r="L153" s="817"/>
      <c r="M153" s="649"/>
    </row>
    <row r="154" spans="1:13" s="284" customFormat="1" ht="42" customHeight="1" x14ac:dyDescent="0.25">
      <c r="A154" s="668"/>
      <c r="B154" s="669"/>
      <c r="C154" s="814">
        <v>1</v>
      </c>
      <c r="D154" s="993" t="s">
        <v>719</v>
      </c>
      <c r="E154" s="994"/>
      <c r="F154" s="995"/>
      <c r="G154" s="797" t="s">
        <v>720</v>
      </c>
      <c r="H154" s="1036" t="s">
        <v>97</v>
      </c>
      <c r="I154" s="814">
        <v>1</v>
      </c>
      <c r="J154" s="814">
        <v>0.5</v>
      </c>
      <c r="K154" s="659">
        <f>SUM(I154*J154)</f>
        <v>0.5</v>
      </c>
      <c r="L154" s="799" t="s">
        <v>427</v>
      </c>
      <c r="M154" s="821" t="s">
        <v>826</v>
      </c>
    </row>
    <row r="155" spans="1:13" s="284" customFormat="1" ht="42" customHeight="1" x14ac:dyDescent="0.25">
      <c r="A155" s="668"/>
      <c r="B155" s="669"/>
      <c r="C155" s="814">
        <v>2</v>
      </c>
      <c r="D155" s="993" t="s">
        <v>727</v>
      </c>
      <c r="E155" s="994"/>
      <c r="F155" s="995"/>
      <c r="G155" s="797" t="s">
        <v>728</v>
      </c>
      <c r="H155" s="1037"/>
      <c r="I155" s="814">
        <v>1</v>
      </c>
      <c r="J155" s="814">
        <v>0.5</v>
      </c>
      <c r="K155" s="659">
        <f t="shared" ref="K155:K160" si="23">SUM(I155*J155)</f>
        <v>0.5</v>
      </c>
      <c r="L155" s="799" t="s">
        <v>427</v>
      </c>
      <c r="M155" s="821" t="s">
        <v>827</v>
      </c>
    </row>
    <row r="156" spans="1:13" s="284" customFormat="1" ht="42" customHeight="1" x14ac:dyDescent="0.25">
      <c r="A156" s="668"/>
      <c r="B156" s="669"/>
      <c r="C156" s="814">
        <v>3</v>
      </c>
      <c r="D156" s="993" t="s">
        <v>721</v>
      </c>
      <c r="E156" s="994"/>
      <c r="F156" s="995"/>
      <c r="G156" s="797" t="s">
        <v>722</v>
      </c>
      <c r="H156" s="1037"/>
      <c r="I156" s="814">
        <v>1</v>
      </c>
      <c r="J156" s="814">
        <v>0.5</v>
      </c>
      <c r="K156" s="659">
        <f t="shared" si="23"/>
        <v>0.5</v>
      </c>
      <c r="L156" s="799" t="s">
        <v>427</v>
      </c>
      <c r="M156" s="821" t="s">
        <v>828</v>
      </c>
    </row>
    <row r="157" spans="1:13" s="284" customFormat="1" ht="42" customHeight="1" x14ac:dyDescent="0.25">
      <c r="A157" s="668"/>
      <c r="B157" s="669"/>
      <c r="C157" s="814">
        <v>4</v>
      </c>
      <c r="D157" s="993" t="s">
        <v>729</v>
      </c>
      <c r="E157" s="994"/>
      <c r="F157" s="995"/>
      <c r="G157" s="797" t="s">
        <v>730</v>
      </c>
      <c r="H157" s="1037"/>
      <c r="I157" s="814">
        <v>1</v>
      </c>
      <c r="J157" s="814">
        <v>0.5</v>
      </c>
      <c r="K157" s="659">
        <f t="shared" si="23"/>
        <v>0.5</v>
      </c>
      <c r="L157" s="799" t="s">
        <v>427</v>
      </c>
      <c r="M157" s="821" t="s">
        <v>829</v>
      </c>
    </row>
    <row r="158" spans="1:13" s="284" customFormat="1" ht="42" customHeight="1" x14ac:dyDescent="0.25">
      <c r="A158" s="668"/>
      <c r="B158" s="669"/>
      <c r="C158" s="814">
        <v>5</v>
      </c>
      <c r="D158" s="993" t="s">
        <v>731</v>
      </c>
      <c r="E158" s="994"/>
      <c r="F158" s="995"/>
      <c r="G158" s="797" t="s">
        <v>732</v>
      </c>
      <c r="H158" s="1037"/>
      <c r="I158" s="814">
        <v>1</v>
      </c>
      <c r="J158" s="814">
        <v>0.5</v>
      </c>
      <c r="K158" s="659">
        <f t="shared" si="23"/>
        <v>0.5</v>
      </c>
      <c r="L158" s="799" t="s">
        <v>427</v>
      </c>
      <c r="M158" s="821" t="s">
        <v>830</v>
      </c>
    </row>
    <row r="159" spans="1:13" s="284" customFormat="1" ht="42" customHeight="1" x14ac:dyDescent="0.25">
      <c r="A159" s="668"/>
      <c r="B159" s="669"/>
      <c r="C159" s="814">
        <v>6</v>
      </c>
      <c r="D159" s="993" t="s">
        <v>725</v>
      </c>
      <c r="E159" s="994"/>
      <c r="F159" s="995"/>
      <c r="G159" s="797" t="s">
        <v>726</v>
      </c>
      <c r="H159" s="1037"/>
      <c r="I159" s="814">
        <v>1</v>
      </c>
      <c r="J159" s="814">
        <v>0.5</v>
      </c>
      <c r="K159" s="659">
        <f t="shared" si="23"/>
        <v>0.5</v>
      </c>
      <c r="L159" s="799" t="s">
        <v>427</v>
      </c>
      <c r="M159" s="821" t="s">
        <v>831</v>
      </c>
    </row>
    <row r="160" spans="1:13" s="284" customFormat="1" ht="42" customHeight="1" x14ac:dyDescent="0.25">
      <c r="A160" s="668"/>
      <c r="B160" s="669"/>
      <c r="C160" s="814">
        <v>7</v>
      </c>
      <c r="D160" s="993" t="s">
        <v>723</v>
      </c>
      <c r="E160" s="994"/>
      <c r="F160" s="995"/>
      <c r="G160" s="797" t="s">
        <v>724</v>
      </c>
      <c r="H160" s="1037"/>
      <c r="I160" s="814">
        <v>1</v>
      </c>
      <c r="J160" s="814">
        <v>0.5</v>
      </c>
      <c r="K160" s="659">
        <f t="shared" si="23"/>
        <v>0.5</v>
      </c>
      <c r="L160" s="799" t="s">
        <v>427</v>
      </c>
      <c r="M160" s="821" t="s">
        <v>832</v>
      </c>
    </row>
    <row r="161" spans="1:13" s="284" customFormat="1" ht="20.100000000000001" customHeight="1" x14ac:dyDescent="0.25">
      <c r="A161" s="668"/>
      <c r="B161" s="669"/>
      <c r="C161" s="813"/>
      <c r="D161" s="1025" t="s">
        <v>358</v>
      </c>
      <c r="E161" s="1026"/>
      <c r="F161" s="1027"/>
      <c r="G161" s="1021"/>
      <c r="H161" s="1022"/>
      <c r="I161" s="814">
        <f>SUM(I154:I160)</f>
        <v>7</v>
      </c>
      <c r="J161" s="814"/>
      <c r="K161" s="654">
        <f>SUM(K154:K160)</f>
        <v>3.5</v>
      </c>
      <c r="L161" s="632"/>
      <c r="M161" s="633"/>
    </row>
    <row r="162" spans="1:13" s="284" customFormat="1" ht="20.100000000000001" customHeight="1" x14ac:dyDescent="0.25">
      <c r="A162" s="668"/>
      <c r="B162" s="669"/>
      <c r="C162" s="1015" t="s">
        <v>733</v>
      </c>
      <c r="D162" s="1016"/>
      <c r="E162" s="1016"/>
      <c r="F162" s="1016"/>
      <c r="G162" s="1016"/>
      <c r="H162" s="1016"/>
      <c r="I162" s="1016"/>
      <c r="J162" s="1016"/>
      <c r="K162" s="1016"/>
      <c r="L162" s="766"/>
      <c r="M162" s="649"/>
    </row>
    <row r="163" spans="1:13" s="284" customFormat="1" ht="41.25" customHeight="1" x14ac:dyDescent="0.25">
      <c r="A163" s="668"/>
      <c r="B163" s="669"/>
      <c r="C163" s="814">
        <v>1</v>
      </c>
      <c r="D163" s="906" t="s">
        <v>735</v>
      </c>
      <c r="E163" s="901"/>
      <c r="F163" s="902"/>
      <c r="G163" s="806" t="s">
        <v>736</v>
      </c>
      <c r="H163" s="1036" t="s">
        <v>97</v>
      </c>
      <c r="I163" s="814">
        <v>1</v>
      </c>
      <c r="J163" s="814">
        <v>0.5</v>
      </c>
      <c r="K163" s="659">
        <f>SUM(I163*J163)</f>
        <v>0.5</v>
      </c>
      <c r="L163" s="799" t="s">
        <v>427</v>
      </c>
      <c r="M163" s="821" t="s">
        <v>833</v>
      </c>
    </row>
    <row r="164" spans="1:13" s="284" customFormat="1" ht="41.25" customHeight="1" x14ac:dyDescent="0.25">
      <c r="A164" s="668"/>
      <c r="B164" s="669"/>
      <c r="C164" s="814">
        <v>2</v>
      </c>
      <c r="D164" s="906" t="s">
        <v>734</v>
      </c>
      <c r="E164" s="901"/>
      <c r="F164" s="902"/>
      <c r="G164" s="806" t="s">
        <v>583</v>
      </c>
      <c r="H164" s="1037"/>
      <c r="I164" s="814">
        <v>1</v>
      </c>
      <c r="J164" s="814">
        <v>0.5</v>
      </c>
      <c r="K164" s="659">
        <f>SUM(I164*J164)</f>
        <v>0.5</v>
      </c>
      <c r="L164" s="799" t="s">
        <v>427</v>
      </c>
      <c r="M164" s="821" t="s">
        <v>834</v>
      </c>
    </row>
    <row r="165" spans="1:13" s="284" customFormat="1" ht="41.25" customHeight="1" x14ac:dyDescent="0.25">
      <c r="A165" s="668"/>
      <c r="B165" s="669"/>
      <c r="C165" s="814">
        <v>3</v>
      </c>
      <c r="D165" s="993" t="s">
        <v>737</v>
      </c>
      <c r="E165" s="994"/>
      <c r="F165" s="995"/>
      <c r="G165" s="806" t="s">
        <v>738</v>
      </c>
      <c r="H165" s="1037"/>
      <c r="I165" s="814">
        <v>1</v>
      </c>
      <c r="J165" s="814">
        <v>0.5</v>
      </c>
      <c r="K165" s="659">
        <f>SUM(I165*J165)</f>
        <v>0.5</v>
      </c>
      <c r="L165" s="799" t="s">
        <v>427</v>
      </c>
      <c r="M165" s="821" t="s">
        <v>835</v>
      </c>
    </row>
    <row r="166" spans="1:13" s="284" customFormat="1" ht="20.100000000000001" customHeight="1" x14ac:dyDescent="0.25">
      <c r="A166" s="668"/>
      <c r="B166" s="669"/>
      <c r="C166" s="813"/>
      <c r="D166" s="1025" t="s">
        <v>358</v>
      </c>
      <c r="E166" s="1026"/>
      <c r="F166" s="1027"/>
      <c r="G166" s="1021"/>
      <c r="H166" s="1022"/>
      <c r="I166" s="814">
        <f>SUM(I163:I165)</f>
        <v>3</v>
      </c>
      <c r="J166" s="814"/>
      <c r="K166" s="654">
        <f>SUM(K163:K165)</f>
        <v>1.5</v>
      </c>
      <c r="L166" s="632"/>
      <c r="M166" s="633"/>
    </row>
    <row r="167" spans="1:13" s="284" customFormat="1" ht="20.100000000000001" customHeight="1" x14ac:dyDescent="0.25">
      <c r="A167" s="668"/>
      <c r="B167" s="669"/>
      <c r="C167" s="1015" t="s">
        <v>739</v>
      </c>
      <c r="D167" s="1016"/>
      <c r="E167" s="1016"/>
      <c r="F167" s="1016"/>
      <c r="G167" s="1016"/>
      <c r="H167" s="1016"/>
      <c r="I167" s="1016"/>
      <c r="J167" s="1016"/>
      <c r="K167" s="1016"/>
      <c r="L167" s="817"/>
      <c r="M167" s="649"/>
    </row>
    <row r="168" spans="1:13" s="284" customFormat="1" ht="42" customHeight="1" x14ac:dyDescent="0.25">
      <c r="A168" s="668"/>
      <c r="B168" s="669"/>
      <c r="C168" s="814">
        <v>1</v>
      </c>
      <c r="D168" s="993" t="s">
        <v>740</v>
      </c>
      <c r="E168" s="994"/>
      <c r="F168" s="995"/>
      <c r="G168" s="797" t="s">
        <v>743</v>
      </c>
      <c r="H168" s="979" t="s">
        <v>97</v>
      </c>
      <c r="I168" s="814">
        <v>1</v>
      </c>
      <c r="J168" s="814">
        <v>0.5</v>
      </c>
      <c r="K168" s="659">
        <f>SUM(I168*J168)</f>
        <v>0.5</v>
      </c>
      <c r="L168" s="799" t="s">
        <v>427</v>
      </c>
      <c r="M168" s="821" t="s">
        <v>836</v>
      </c>
    </row>
    <row r="169" spans="1:13" s="284" customFormat="1" ht="42" customHeight="1" x14ac:dyDescent="0.25">
      <c r="A169" s="668"/>
      <c r="B169" s="669"/>
      <c r="C169" s="814">
        <v>2</v>
      </c>
      <c r="D169" s="993" t="s">
        <v>744</v>
      </c>
      <c r="E169" s="994"/>
      <c r="F169" s="995"/>
      <c r="G169" s="797" t="s">
        <v>743</v>
      </c>
      <c r="H169" s="1045"/>
      <c r="I169" s="814">
        <v>1</v>
      </c>
      <c r="J169" s="814">
        <v>0.5</v>
      </c>
      <c r="K169" s="659">
        <f>SUM(I169*J169)</f>
        <v>0.5</v>
      </c>
      <c r="L169" s="799" t="s">
        <v>427</v>
      </c>
      <c r="M169" s="821" t="s">
        <v>838</v>
      </c>
    </row>
    <row r="170" spans="1:13" s="284" customFormat="1" ht="42" customHeight="1" x14ac:dyDescent="0.25">
      <c r="A170" s="668"/>
      <c r="B170" s="669"/>
      <c r="C170" s="814">
        <v>3</v>
      </c>
      <c r="D170" s="993" t="s">
        <v>741</v>
      </c>
      <c r="E170" s="994"/>
      <c r="F170" s="995"/>
      <c r="G170" s="797" t="s">
        <v>742</v>
      </c>
      <c r="H170" s="1046"/>
      <c r="I170" s="814">
        <v>1</v>
      </c>
      <c r="J170" s="814">
        <v>0.5</v>
      </c>
      <c r="K170" s="659">
        <f>SUM(I170*J170)</f>
        <v>0.5</v>
      </c>
      <c r="L170" s="799" t="s">
        <v>427</v>
      </c>
      <c r="M170" s="821" t="s">
        <v>837</v>
      </c>
    </row>
    <row r="171" spans="1:13" s="284" customFormat="1" ht="20.100000000000001" customHeight="1" x14ac:dyDescent="0.25">
      <c r="A171" s="668"/>
      <c r="B171" s="669"/>
      <c r="C171" s="813"/>
      <c r="D171" s="1025" t="s">
        <v>358</v>
      </c>
      <c r="E171" s="1026"/>
      <c r="F171" s="1027"/>
      <c r="G171" s="1021"/>
      <c r="H171" s="1022"/>
      <c r="I171" s="814">
        <f>SUM(I168:I170)</f>
        <v>3</v>
      </c>
      <c r="J171" s="814"/>
      <c r="K171" s="654">
        <f>SUM(K168:K170)</f>
        <v>1.5</v>
      </c>
      <c r="L171" s="632"/>
      <c r="M171" s="633"/>
    </row>
    <row r="172" spans="1:13" s="498" customFormat="1" ht="21.6" customHeight="1" x14ac:dyDescent="0.3">
      <c r="A172" s="651"/>
      <c r="B172" s="569" t="s">
        <v>98</v>
      </c>
      <c r="C172" s="996" t="s">
        <v>99</v>
      </c>
      <c r="D172" s="997"/>
      <c r="E172" s="997"/>
      <c r="F172" s="997"/>
      <c r="G172" s="997"/>
      <c r="H172" s="997"/>
      <c r="I172" s="997"/>
      <c r="J172" s="998"/>
      <c r="K172" s="646">
        <f>K173</f>
        <v>8</v>
      </c>
      <c r="L172" s="632"/>
      <c r="M172" s="633"/>
    </row>
    <row r="173" spans="1:13" s="653" customFormat="1" ht="20.100000000000001" customHeight="1" x14ac:dyDescent="0.3">
      <c r="A173" s="652"/>
      <c r="B173" s="652"/>
      <c r="C173" s="983" t="s">
        <v>315</v>
      </c>
      <c r="D173" s="984"/>
      <c r="E173" s="984"/>
      <c r="F173" s="985"/>
      <c r="G173" s="698"/>
      <c r="H173" s="544"/>
      <c r="I173" s="699"/>
      <c r="J173" s="699"/>
      <c r="K173" s="701">
        <f>K175+K177+K179+K181</f>
        <v>8</v>
      </c>
      <c r="L173" s="632"/>
      <c r="M173" s="633"/>
    </row>
    <row r="174" spans="1:13" s="284" customFormat="1" ht="20.100000000000001" customHeight="1" x14ac:dyDescent="0.25">
      <c r="A174" s="561"/>
      <c r="B174" s="775"/>
      <c r="C174" s="989" t="s">
        <v>574</v>
      </c>
      <c r="D174" s="990"/>
      <c r="E174" s="990"/>
      <c r="F174" s="990"/>
      <c r="G174" s="990"/>
      <c r="H174" s="990"/>
      <c r="I174" s="990"/>
      <c r="J174" s="990"/>
      <c r="K174" s="990"/>
      <c r="L174" s="990"/>
      <c r="M174" s="765"/>
    </row>
    <row r="175" spans="1:13" s="284" customFormat="1" ht="45" customHeight="1" x14ac:dyDescent="0.25">
      <c r="A175" s="561"/>
      <c r="B175" s="775"/>
      <c r="C175" s="814">
        <v>1</v>
      </c>
      <c r="D175" s="993" t="s">
        <v>578</v>
      </c>
      <c r="E175" s="994"/>
      <c r="F175" s="995"/>
      <c r="G175" s="782" t="s">
        <v>515</v>
      </c>
      <c r="H175" s="659" t="s">
        <v>311</v>
      </c>
      <c r="I175" s="659">
        <v>1</v>
      </c>
      <c r="J175" s="659">
        <v>2</v>
      </c>
      <c r="K175" s="659">
        <v>2</v>
      </c>
      <c r="L175" s="776" t="s">
        <v>512</v>
      </c>
      <c r="M175" s="837" t="s">
        <v>839</v>
      </c>
    </row>
    <row r="176" spans="1:13" s="284" customFormat="1" ht="20.100000000000001" customHeight="1" x14ac:dyDescent="0.25">
      <c r="A176" s="561"/>
      <c r="B176" s="775"/>
      <c r="C176" s="989" t="s">
        <v>575</v>
      </c>
      <c r="D176" s="990"/>
      <c r="E176" s="990"/>
      <c r="F176" s="990"/>
      <c r="G176" s="990"/>
      <c r="H176" s="990"/>
      <c r="I176" s="990"/>
      <c r="J176" s="990"/>
      <c r="K176" s="990"/>
      <c r="L176" s="990"/>
      <c r="M176" s="765"/>
    </row>
    <row r="177" spans="1:13" s="284" customFormat="1" ht="45" customHeight="1" x14ac:dyDescent="0.25">
      <c r="A177" s="561"/>
      <c r="B177" s="775"/>
      <c r="C177" s="814">
        <v>1</v>
      </c>
      <c r="D177" s="993" t="s">
        <v>579</v>
      </c>
      <c r="E177" s="994"/>
      <c r="F177" s="995"/>
      <c r="G177" s="783" t="s">
        <v>514</v>
      </c>
      <c r="H177" s="659" t="s">
        <v>311</v>
      </c>
      <c r="I177" s="659">
        <v>1</v>
      </c>
      <c r="J177" s="659">
        <v>2</v>
      </c>
      <c r="K177" s="659">
        <v>2</v>
      </c>
      <c r="L177" s="776" t="s">
        <v>513</v>
      </c>
      <c r="M177" s="837" t="s">
        <v>840</v>
      </c>
    </row>
    <row r="178" spans="1:13" s="284" customFormat="1" ht="20.100000000000001" customHeight="1" x14ac:dyDescent="0.25">
      <c r="A178" s="561"/>
      <c r="B178" s="775"/>
      <c r="C178" s="989" t="s">
        <v>576</v>
      </c>
      <c r="D178" s="990"/>
      <c r="E178" s="990"/>
      <c r="F178" s="990"/>
      <c r="G178" s="990"/>
      <c r="H178" s="990"/>
      <c r="I178" s="990"/>
      <c r="J178" s="990"/>
      <c r="K178" s="990"/>
      <c r="L178" s="990"/>
      <c r="M178" s="765"/>
    </row>
    <row r="179" spans="1:13" s="284" customFormat="1" ht="45" customHeight="1" x14ac:dyDescent="0.25">
      <c r="A179" s="561"/>
      <c r="B179" s="775"/>
      <c r="C179" s="814">
        <v>1</v>
      </c>
      <c r="D179" s="993" t="s">
        <v>580</v>
      </c>
      <c r="E179" s="994"/>
      <c r="F179" s="995"/>
      <c r="G179" s="782" t="s">
        <v>517</v>
      </c>
      <c r="H179" s="659" t="s">
        <v>311</v>
      </c>
      <c r="I179" s="659">
        <v>1</v>
      </c>
      <c r="J179" s="659">
        <v>2</v>
      </c>
      <c r="K179" s="659">
        <v>2</v>
      </c>
      <c r="L179" s="776" t="s">
        <v>516</v>
      </c>
      <c r="M179" s="837" t="s">
        <v>841</v>
      </c>
    </row>
    <row r="180" spans="1:13" s="284" customFormat="1" ht="20.100000000000001" customHeight="1" x14ac:dyDescent="0.25">
      <c r="A180" s="561"/>
      <c r="B180" s="775"/>
      <c r="C180" s="989" t="s">
        <v>577</v>
      </c>
      <c r="D180" s="990"/>
      <c r="E180" s="990"/>
      <c r="F180" s="990"/>
      <c r="G180" s="990"/>
      <c r="H180" s="990"/>
      <c r="I180" s="990"/>
      <c r="J180" s="990"/>
      <c r="K180" s="990"/>
      <c r="L180" s="990"/>
      <c r="M180" s="765"/>
    </row>
    <row r="181" spans="1:13" s="284" customFormat="1" ht="45" customHeight="1" x14ac:dyDescent="0.25">
      <c r="A181" s="561"/>
      <c r="B181" s="775"/>
      <c r="C181" s="814">
        <v>1</v>
      </c>
      <c r="D181" s="993" t="s">
        <v>581</v>
      </c>
      <c r="E181" s="994"/>
      <c r="F181" s="995"/>
      <c r="G181" s="782" t="s">
        <v>583</v>
      </c>
      <c r="H181" s="659" t="s">
        <v>311</v>
      </c>
      <c r="I181" s="659">
        <v>1</v>
      </c>
      <c r="J181" s="659">
        <v>2</v>
      </c>
      <c r="K181" s="659">
        <v>2</v>
      </c>
      <c r="L181" s="776" t="s">
        <v>582</v>
      </c>
      <c r="M181" s="837" t="s">
        <v>842</v>
      </c>
    </row>
    <row r="182" spans="1:13" s="498" customFormat="1" ht="20.100000000000001" customHeight="1" x14ac:dyDescent="0.3">
      <c r="A182" s="651"/>
      <c r="B182" s="696" t="s">
        <v>16</v>
      </c>
      <c r="C182" s="996" t="s">
        <v>101</v>
      </c>
      <c r="D182" s="997"/>
      <c r="E182" s="997"/>
      <c r="F182" s="997"/>
      <c r="G182" s="997"/>
      <c r="H182" s="997"/>
      <c r="I182" s="997"/>
      <c r="J182" s="998"/>
      <c r="K182" s="294">
        <v>0</v>
      </c>
      <c r="L182" s="658"/>
      <c r="M182" s="650"/>
    </row>
    <row r="183" spans="1:13" s="498" customFormat="1" ht="37.15" customHeight="1" x14ac:dyDescent="0.3">
      <c r="A183" s="561"/>
      <c r="B183" s="640"/>
      <c r="C183" s="906" t="s">
        <v>102</v>
      </c>
      <c r="D183" s="901"/>
      <c r="E183" s="901"/>
      <c r="F183" s="902"/>
      <c r="G183" s="164"/>
      <c r="H183" s="145"/>
      <c r="I183" s="187"/>
      <c r="J183" s="195"/>
      <c r="K183" s="195"/>
      <c r="L183" s="632"/>
      <c r="M183" s="633"/>
    </row>
    <row r="184" spans="1:13" s="498" customFormat="1" ht="20.100000000000001" customHeight="1" x14ac:dyDescent="0.3">
      <c r="A184" s="651"/>
      <c r="B184" s="296" t="s">
        <v>103</v>
      </c>
      <c r="C184" s="996" t="s">
        <v>104</v>
      </c>
      <c r="D184" s="997"/>
      <c r="E184" s="997"/>
      <c r="F184" s="997"/>
      <c r="G184" s="997"/>
      <c r="H184" s="997"/>
      <c r="I184" s="997"/>
      <c r="J184" s="998"/>
      <c r="K184" s="294">
        <v>0</v>
      </c>
      <c r="L184" s="697"/>
      <c r="M184" s="691"/>
    </row>
    <row r="185" spans="1:13" s="498" customFormat="1" ht="20.100000000000001" customHeight="1" x14ac:dyDescent="0.3">
      <c r="A185" s="561"/>
      <c r="B185" s="639"/>
      <c r="C185" s="666">
        <v>1</v>
      </c>
      <c r="D185" s="906" t="s">
        <v>105</v>
      </c>
      <c r="E185" s="901"/>
      <c r="F185" s="902"/>
      <c r="G185" s="164"/>
      <c r="H185" s="145"/>
      <c r="I185" s="187"/>
      <c r="J185" s="195"/>
      <c r="K185" s="195"/>
      <c r="L185" s="632"/>
      <c r="M185" s="633"/>
    </row>
    <row r="186" spans="1:13" s="498" customFormat="1" ht="45.6" customHeight="1" x14ac:dyDescent="0.3">
      <c r="A186" s="673"/>
      <c r="B186" s="298"/>
      <c r="C186" s="666">
        <v>2</v>
      </c>
      <c r="D186" s="906" t="s">
        <v>192</v>
      </c>
      <c r="E186" s="901"/>
      <c r="F186" s="902"/>
      <c r="G186" s="164"/>
      <c r="H186" s="145"/>
      <c r="I186" s="187"/>
      <c r="J186" s="195"/>
      <c r="K186" s="195"/>
      <c r="L186" s="632"/>
      <c r="M186" s="633"/>
    </row>
    <row r="187" spans="1:13" s="498" customFormat="1" ht="20.100000000000001" customHeight="1" x14ac:dyDescent="0.3">
      <c r="A187" s="672"/>
      <c r="B187" s="296" t="s">
        <v>5</v>
      </c>
      <c r="C187" s="996" t="s">
        <v>106</v>
      </c>
      <c r="D187" s="997"/>
      <c r="E187" s="997"/>
      <c r="F187" s="997"/>
      <c r="G187" s="997"/>
      <c r="H187" s="997"/>
      <c r="I187" s="997"/>
      <c r="J187" s="998"/>
      <c r="K187" s="294">
        <v>0</v>
      </c>
      <c r="L187" s="632"/>
      <c r="M187" s="633"/>
    </row>
    <row r="188" spans="1:13" s="498" customFormat="1" ht="37.9" customHeight="1" x14ac:dyDescent="0.3">
      <c r="A188" s="561"/>
      <c r="B188" s="640"/>
      <c r="C188" s="638"/>
      <c r="D188" s="906" t="s">
        <v>107</v>
      </c>
      <c r="E188" s="901"/>
      <c r="F188" s="902"/>
      <c r="G188" s="164"/>
      <c r="H188" s="145"/>
      <c r="I188" s="187"/>
      <c r="J188" s="195"/>
      <c r="K188" s="195"/>
      <c r="L188" s="632"/>
      <c r="M188" s="633"/>
    </row>
    <row r="189" spans="1:13" s="498" customFormat="1" ht="15" x14ac:dyDescent="0.3">
      <c r="A189" s="672"/>
      <c r="B189" s="299" t="s">
        <v>108</v>
      </c>
      <c r="C189" s="996" t="s">
        <v>109</v>
      </c>
      <c r="D189" s="997"/>
      <c r="E189" s="997"/>
      <c r="F189" s="997"/>
      <c r="G189" s="997"/>
      <c r="H189" s="997"/>
      <c r="I189" s="997"/>
      <c r="J189" s="998"/>
      <c r="K189" s="646">
        <f>SUM(K190:K198)</f>
        <v>3</v>
      </c>
      <c r="L189" s="658"/>
      <c r="M189" s="650"/>
    </row>
    <row r="190" spans="1:13" s="498" customFormat="1" ht="20.100000000000001" customHeight="1" x14ac:dyDescent="0.3">
      <c r="A190" s="673"/>
      <c r="B190" s="639"/>
      <c r="C190" s="145">
        <v>1</v>
      </c>
      <c r="D190" s="906" t="s">
        <v>110</v>
      </c>
      <c r="E190" s="901"/>
      <c r="F190" s="902"/>
      <c r="G190" s="164"/>
      <c r="H190" s="145"/>
      <c r="I190" s="187"/>
      <c r="J190" s="195"/>
      <c r="K190" s="195"/>
      <c r="L190" s="632"/>
      <c r="M190" s="633"/>
    </row>
    <row r="191" spans="1:13" s="498" customFormat="1" ht="30.6" customHeight="1" x14ac:dyDescent="0.3">
      <c r="A191" s="673"/>
      <c r="B191" s="665"/>
      <c r="C191" s="666">
        <v>2</v>
      </c>
      <c r="D191" s="906" t="s">
        <v>111</v>
      </c>
      <c r="E191" s="901"/>
      <c r="F191" s="902"/>
      <c r="G191" s="164"/>
      <c r="H191" s="145"/>
      <c r="I191" s="187"/>
      <c r="J191" s="195"/>
      <c r="K191" s="195"/>
      <c r="L191" s="632"/>
      <c r="M191" s="633"/>
    </row>
    <row r="192" spans="1:13" s="498" customFormat="1" ht="46.9" customHeight="1" x14ac:dyDescent="0.3">
      <c r="A192" s="674"/>
      <c r="B192" s="639"/>
      <c r="C192" s="666">
        <v>3</v>
      </c>
      <c r="D192" s="906" t="s">
        <v>112</v>
      </c>
      <c r="E192" s="901"/>
      <c r="F192" s="902"/>
      <c r="G192" s="164"/>
      <c r="H192" s="145"/>
      <c r="I192" s="187"/>
      <c r="J192" s="195"/>
      <c r="K192" s="195"/>
      <c r="L192" s="632"/>
      <c r="M192" s="633"/>
    </row>
    <row r="193" spans="1:13" s="498" customFormat="1" ht="35.450000000000003" customHeight="1" x14ac:dyDescent="0.3">
      <c r="A193" s="598"/>
      <c r="B193" s="639"/>
      <c r="C193" s="145">
        <v>4</v>
      </c>
      <c r="D193" s="906" t="s">
        <v>113</v>
      </c>
      <c r="E193" s="901"/>
      <c r="F193" s="902"/>
      <c r="G193" s="164"/>
      <c r="H193" s="145"/>
      <c r="I193" s="187"/>
      <c r="J193" s="195"/>
      <c r="K193" s="195"/>
      <c r="L193" s="632"/>
      <c r="M193" s="633"/>
    </row>
    <row r="194" spans="1:13" s="498" customFormat="1" ht="20.100000000000001" customHeight="1" x14ac:dyDescent="0.3">
      <c r="A194" s="598"/>
      <c r="B194" s="675"/>
      <c r="C194" s="145">
        <v>5</v>
      </c>
      <c r="D194" s="906" t="s">
        <v>114</v>
      </c>
      <c r="E194" s="901"/>
      <c r="F194" s="902"/>
      <c r="G194" s="164"/>
      <c r="H194" s="145"/>
      <c r="I194" s="187"/>
      <c r="J194" s="195"/>
      <c r="K194" s="195"/>
      <c r="L194" s="632"/>
      <c r="M194" s="633"/>
    </row>
    <row r="195" spans="1:13" s="498" customFormat="1" ht="42.75" customHeight="1" x14ac:dyDescent="0.3">
      <c r="A195" s="674"/>
      <c r="B195" s="639"/>
      <c r="C195" s="145">
        <v>6</v>
      </c>
      <c r="D195" s="906" t="s">
        <v>187</v>
      </c>
      <c r="E195" s="901"/>
      <c r="F195" s="902"/>
      <c r="G195" s="164"/>
      <c r="H195" s="145"/>
      <c r="I195" s="187"/>
      <c r="J195" s="195"/>
      <c r="K195" s="195"/>
      <c r="L195" s="632"/>
      <c r="M195" s="633"/>
    </row>
    <row r="196" spans="1:13" s="498" customFormat="1" ht="45" customHeight="1" x14ac:dyDescent="0.3">
      <c r="A196" s="676"/>
      <c r="B196" s="640"/>
      <c r="C196" s="659">
        <v>7</v>
      </c>
      <c r="D196" s="1030" t="s">
        <v>271</v>
      </c>
      <c r="E196" s="1031"/>
      <c r="F196" s="1032"/>
      <c r="G196" s="661"/>
      <c r="H196" s="659"/>
      <c r="I196" s="677"/>
      <c r="J196" s="678"/>
      <c r="K196" s="679"/>
      <c r="L196" s="680"/>
      <c r="M196" s="681"/>
    </row>
    <row r="197" spans="1:13" s="498" customFormat="1" ht="60" customHeight="1" x14ac:dyDescent="0.3">
      <c r="A197" s="682"/>
      <c r="B197" s="640"/>
      <c r="C197" s="640">
        <v>8</v>
      </c>
      <c r="D197" s="906" t="s">
        <v>487</v>
      </c>
      <c r="E197" s="901"/>
      <c r="F197" s="902"/>
      <c r="G197" s="167"/>
      <c r="H197" s="640"/>
      <c r="I197" s="185"/>
      <c r="J197" s="571"/>
      <c r="K197" s="195"/>
      <c r="L197" s="632"/>
      <c r="M197" s="633"/>
    </row>
    <row r="198" spans="1:13" s="498" customFormat="1" ht="88.5" customHeight="1" x14ac:dyDescent="0.3">
      <c r="A198" s="682"/>
      <c r="B198" s="639"/>
      <c r="C198" s="640"/>
      <c r="D198" s="906" t="s">
        <v>745</v>
      </c>
      <c r="E198" s="901"/>
      <c r="F198" s="902"/>
      <c r="G198" s="683" t="s">
        <v>844</v>
      </c>
      <c r="H198" s="167" t="s">
        <v>359</v>
      </c>
      <c r="I198" s="185">
        <v>1</v>
      </c>
      <c r="J198" s="185">
        <v>3</v>
      </c>
      <c r="K198" s="185">
        <f>SUM(I198*J198)</f>
        <v>3</v>
      </c>
      <c r="L198" s="645" t="s">
        <v>584</v>
      </c>
      <c r="M198" s="821" t="s">
        <v>843</v>
      </c>
    </row>
    <row r="199" spans="1:13" s="498" customFormat="1" ht="21.6" customHeight="1" x14ac:dyDescent="0.3">
      <c r="A199" s="684"/>
      <c r="B199" s="296" t="s">
        <v>117</v>
      </c>
      <c r="C199" s="996" t="s">
        <v>118</v>
      </c>
      <c r="D199" s="997"/>
      <c r="E199" s="997"/>
      <c r="F199" s="997"/>
      <c r="G199" s="997"/>
      <c r="H199" s="997"/>
      <c r="I199" s="997"/>
      <c r="J199" s="998"/>
      <c r="K199" s="294">
        <v>0</v>
      </c>
      <c r="L199" s="632"/>
      <c r="M199" s="633"/>
    </row>
    <row r="200" spans="1:13" s="498" customFormat="1" ht="20.100000000000001" customHeight="1" x14ac:dyDescent="0.3">
      <c r="A200" s="647"/>
      <c r="B200" s="639"/>
      <c r="C200" s="666">
        <v>1</v>
      </c>
      <c r="D200" s="906" t="s">
        <v>119</v>
      </c>
      <c r="E200" s="901"/>
      <c r="F200" s="902"/>
      <c r="G200" s="164"/>
      <c r="H200" s="145"/>
      <c r="I200" s="187"/>
      <c r="J200" s="195"/>
      <c r="K200" s="195"/>
      <c r="L200" s="632"/>
      <c r="M200" s="633"/>
    </row>
    <row r="201" spans="1:13" s="498" customFormat="1" ht="20.100000000000001" customHeight="1" x14ac:dyDescent="0.3">
      <c r="A201" s="647"/>
      <c r="B201" s="298"/>
      <c r="C201" s="145">
        <v>2</v>
      </c>
      <c r="D201" s="906" t="s">
        <v>120</v>
      </c>
      <c r="E201" s="901"/>
      <c r="F201" s="902"/>
      <c r="G201" s="164"/>
      <c r="H201" s="145"/>
      <c r="I201" s="187"/>
      <c r="J201" s="195"/>
      <c r="K201" s="552"/>
      <c r="L201" s="685"/>
      <c r="M201" s="642"/>
    </row>
    <row r="202" spans="1:13" s="498" customFormat="1" ht="20.100000000000001" customHeight="1" x14ac:dyDescent="0.3">
      <c r="A202" s="686"/>
      <c r="B202" s="296" t="s">
        <v>121</v>
      </c>
      <c r="C202" s="996" t="s">
        <v>122</v>
      </c>
      <c r="D202" s="997"/>
      <c r="E202" s="997"/>
      <c r="F202" s="997"/>
      <c r="G202" s="997"/>
      <c r="H202" s="997"/>
      <c r="I202" s="997"/>
      <c r="J202" s="998"/>
      <c r="K202" s="294">
        <v>0</v>
      </c>
      <c r="L202" s="632"/>
      <c r="M202" s="633"/>
    </row>
    <row r="203" spans="1:13" s="498" customFormat="1" ht="20.100000000000001" customHeight="1" x14ac:dyDescent="0.3">
      <c r="A203" s="647"/>
      <c r="B203" s="639"/>
      <c r="C203" s="145">
        <v>1</v>
      </c>
      <c r="D203" s="906" t="s">
        <v>123</v>
      </c>
      <c r="E203" s="901"/>
      <c r="F203" s="902"/>
      <c r="G203" s="164"/>
      <c r="H203" s="145"/>
      <c r="I203" s="187"/>
      <c r="J203" s="195"/>
      <c r="K203" s="195"/>
      <c r="L203" s="632"/>
      <c r="M203" s="633"/>
    </row>
    <row r="204" spans="1:13" s="498" customFormat="1" ht="20.100000000000001" customHeight="1" x14ac:dyDescent="0.3">
      <c r="A204" s="647"/>
      <c r="B204" s="298"/>
      <c r="C204" s="666">
        <v>2</v>
      </c>
      <c r="D204" s="906" t="s">
        <v>124</v>
      </c>
      <c r="E204" s="901"/>
      <c r="F204" s="902"/>
      <c r="G204" s="164"/>
      <c r="H204" s="145"/>
      <c r="I204" s="187"/>
      <c r="J204" s="195"/>
      <c r="K204" s="572"/>
      <c r="L204" s="687"/>
      <c r="M204" s="688"/>
    </row>
    <row r="205" spans="1:13" s="498" customFormat="1" ht="20.100000000000001" customHeight="1" x14ac:dyDescent="0.3">
      <c r="A205" s="686"/>
      <c r="B205" s="296" t="s">
        <v>132</v>
      </c>
      <c r="C205" s="986" t="s">
        <v>193</v>
      </c>
      <c r="D205" s="987"/>
      <c r="E205" s="987"/>
      <c r="F205" s="987"/>
      <c r="G205" s="987"/>
      <c r="H205" s="987"/>
      <c r="I205" s="987"/>
      <c r="J205" s="988"/>
      <c r="K205" s="818">
        <v>0</v>
      </c>
      <c r="L205" s="687"/>
      <c r="M205" s="688"/>
    </row>
    <row r="206" spans="1:13" s="498" customFormat="1" ht="20.100000000000001" customHeight="1" x14ac:dyDescent="0.3">
      <c r="A206" s="647"/>
      <c r="B206" s="639"/>
      <c r="C206" s="689" t="s">
        <v>20</v>
      </c>
      <c r="D206" s="970" t="s">
        <v>125</v>
      </c>
      <c r="E206" s="971"/>
      <c r="F206" s="972"/>
      <c r="G206" s="167"/>
      <c r="H206" s="640"/>
      <c r="I206" s="185"/>
      <c r="J206" s="572"/>
      <c r="K206" s="572"/>
      <c r="L206" s="687"/>
      <c r="M206" s="688"/>
    </row>
    <row r="207" spans="1:13" s="498" customFormat="1" ht="20.100000000000001" customHeight="1" x14ac:dyDescent="0.3">
      <c r="A207" s="647"/>
      <c r="B207" s="296"/>
      <c r="C207" s="689" t="s">
        <v>22</v>
      </c>
      <c r="D207" s="970" t="s">
        <v>126</v>
      </c>
      <c r="E207" s="971"/>
      <c r="F207" s="972"/>
      <c r="G207" s="167"/>
      <c r="H207" s="640"/>
      <c r="I207" s="185"/>
      <c r="J207" s="572"/>
      <c r="K207" s="547"/>
      <c r="L207" s="690"/>
      <c r="M207" s="691"/>
    </row>
    <row r="208" spans="1:13" s="498" customFormat="1" ht="20.100000000000001" customHeight="1" x14ac:dyDescent="0.3">
      <c r="A208" s="647"/>
      <c r="B208" s="639"/>
      <c r="C208" s="172" t="s">
        <v>28</v>
      </c>
      <c r="D208" s="970" t="s">
        <v>127</v>
      </c>
      <c r="E208" s="971"/>
      <c r="F208" s="972"/>
      <c r="G208" s="164"/>
      <c r="H208" s="145"/>
      <c r="I208" s="187"/>
      <c r="J208" s="547"/>
      <c r="K208" s="547"/>
      <c r="L208" s="690"/>
      <c r="M208" s="691"/>
    </row>
    <row r="209" spans="1:13" s="498" customFormat="1" ht="20.100000000000001" customHeight="1" x14ac:dyDescent="0.3">
      <c r="A209" s="647"/>
      <c r="B209" s="639"/>
      <c r="C209" s="692" t="s">
        <v>38</v>
      </c>
      <c r="D209" s="970" t="s">
        <v>128</v>
      </c>
      <c r="E209" s="971"/>
      <c r="F209" s="972"/>
      <c r="G209" s="164"/>
      <c r="H209" s="145"/>
      <c r="I209" s="187"/>
      <c r="J209" s="547"/>
      <c r="K209" s="547"/>
      <c r="L209" s="690"/>
      <c r="M209" s="691"/>
    </row>
    <row r="210" spans="1:13" s="498" customFormat="1" ht="20.100000000000001" customHeight="1" x14ac:dyDescent="0.3">
      <c r="A210" s="647"/>
      <c r="B210" s="549"/>
      <c r="C210" s="692" t="s">
        <v>40</v>
      </c>
      <c r="D210" s="970" t="s">
        <v>129</v>
      </c>
      <c r="E210" s="971"/>
      <c r="F210" s="972"/>
      <c r="G210" s="164"/>
      <c r="H210" s="145"/>
      <c r="I210" s="187"/>
      <c r="J210" s="547"/>
      <c r="K210" s="547"/>
      <c r="L210" s="690"/>
      <c r="M210" s="691"/>
    </row>
    <row r="211" spans="1:13" s="498" customFormat="1" ht="20.100000000000001" customHeight="1" x14ac:dyDescent="0.3">
      <c r="A211" s="647"/>
      <c r="B211" s="561"/>
      <c r="C211" s="692" t="s">
        <v>42</v>
      </c>
      <c r="D211" s="970" t="s">
        <v>130</v>
      </c>
      <c r="E211" s="971"/>
      <c r="F211" s="972"/>
      <c r="G211" s="164"/>
      <c r="H211" s="145"/>
      <c r="I211" s="187"/>
      <c r="J211" s="547"/>
      <c r="K211" s="547"/>
      <c r="L211" s="690"/>
      <c r="M211" s="691"/>
    </row>
    <row r="212" spans="1:13" s="498" customFormat="1" ht="20.100000000000001" customHeight="1" x14ac:dyDescent="0.3">
      <c r="A212" s="693"/>
      <c r="B212" s="598"/>
      <c r="C212" s="692" t="s">
        <v>44</v>
      </c>
      <c r="D212" s="970" t="s">
        <v>131</v>
      </c>
      <c r="E212" s="971"/>
      <c r="F212" s="972"/>
      <c r="G212" s="164"/>
      <c r="H212" s="145"/>
      <c r="I212" s="187"/>
      <c r="J212" s="547"/>
      <c r="K212" s="300"/>
      <c r="L212" s="632"/>
      <c r="M212" s="633"/>
    </row>
    <row r="213" spans="1:13" s="498" customFormat="1" ht="20.100000000000001" customHeight="1" x14ac:dyDescent="0.3">
      <c r="A213" s="694"/>
      <c r="B213" s="571"/>
      <c r="C213" s="999" t="s">
        <v>221</v>
      </c>
      <c r="D213" s="1000"/>
      <c r="E213" s="1000"/>
      <c r="F213" s="1000"/>
      <c r="G213" s="1000"/>
      <c r="H213" s="1000"/>
      <c r="I213" s="1000"/>
      <c r="J213" s="1001"/>
      <c r="K213" s="702">
        <f>K26</f>
        <v>72.59</v>
      </c>
      <c r="L213" s="632"/>
      <c r="M213" s="633"/>
    </row>
    <row r="214" spans="1:13" ht="20.100000000000001" customHeight="1" x14ac:dyDescent="0.3">
      <c r="B214" s="438"/>
      <c r="C214" s="431"/>
      <c r="D214" s="431"/>
      <c r="E214" s="423"/>
      <c r="F214" s="423"/>
      <c r="G214" s="425"/>
      <c r="H214" s="426"/>
      <c r="I214" s="439"/>
      <c r="J214" s="425"/>
      <c r="K214" s="440"/>
      <c r="L214" s="441"/>
      <c r="M214" s="442"/>
    </row>
    <row r="215" spans="1:13" s="498" customFormat="1" ht="20.100000000000001" customHeight="1" x14ac:dyDescent="0.3">
      <c r="B215" s="283"/>
      <c r="C215" s="283" t="s">
        <v>302</v>
      </c>
      <c r="D215" s="607"/>
      <c r="E215" s="607"/>
      <c r="F215" s="607"/>
      <c r="G215" s="695"/>
      <c r="H215" s="286"/>
      <c r="I215" s="580"/>
      <c r="J215" s="580"/>
      <c r="K215" s="493"/>
      <c r="L215" s="494"/>
      <c r="M215" s="495"/>
    </row>
    <row r="216" spans="1:13" ht="20.100000000000001" customHeight="1" x14ac:dyDescent="0.3">
      <c r="B216" s="429"/>
      <c r="C216" s="429"/>
      <c r="D216" s="443"/>
      <c r="E216" s="443"/>
      <c r="F216" s="443"/>
      <c r="G216" s="444"/>
      <c r="H216" s="426"/>
      <c r="I216" s="440"/>
      <c r="J216" s="440"/>
      <c r="K216" s="425"/>
      <c r="L216" s="427"/>
      <c r="M216" s="428"/>
    </row>
    <row r="217" spans="1:13" ht="15" x14ac:dyDescent="0.3">
      <c r="B217" s="429"/>
      <c r="C217" s="443"/>
      <c r="D217" s="443"/>
      <c r="E217" s="443"/>
      <c r="F217" s="443"/>
      <c r="G217" s="444"/>
      <c r="H217" s="426"/>
      <c r="J217" s="498" t="s">
        <v>555</v>
      </c>
      <c r="K217" s="493"/>
      <c r="L217" s="494"/>
      <c r="M217" s="495"/>
    </row>
    <row r="218" spans="1:13" ht="15" x14ac:dyDescent="0.3">
      <c r="B218" s="423"/>
      <c r="C218" s="431"/>
      <c r="D218" s="431"/>
      <c r="E218" s="423"/>
      <c r="F218" s="423"/>
      <c r="G218" s="425"/>
      <c r="H218" s="426"/>
      <c r="J218" s="498" t="s">
        <v>530</v>
      </c>
      <c r="K218" s="382"/>
      <c r="L218" s="499"/>
      <c r="M218" s="500"/>
    </row>
    <row r="219" spans="1:13" ht="15" x14ac:dyDescent="0.3">
      <c r="B219" s="423"/>
      <c r="C219" s="431"/>
      <c r="D219" s="431"/>
      <c r="E219" s="423"/>
      <c r="F219" s="423"/>
      <c r="G219" s="425"/>
      <c r="H219" s="426"/>
      <c r="J219" s="498" t="s">
        <v>495</v>
      </c>
      <c r="K219" s="382"/>
      <c r="L219" s="499"/>
      <c r="M219" s="500"/>
    </row>
    <row r="220" spans="1:13" ht="15" x14ac:dyDescent="0.3">
      <c r="B220" s="423"/>
      <c r="C220" s="431"/>
      <c r="H220" s="426"/>
      <c r="J220" s="498"/>
      <c r="K220" s="493"/>
      <c r="L220" s="494"/>
      <c r="M220" s="495"/>
    </row>
    <row r="221" spans="1:13" ht="15" x14ac:dyDescent="0.3">
      <c r="B221" s="423"/>
      <c r="C221" s="431"/>
      <c r="H221" s="426"/>
      <c r="J221" s="498"/>
      <c r="K221" s="493"/>
      <c r="L221" s="494"/>
      <c r="M221" s="495"/>
    </row>
    <row r="222" spans="1:13" ht="15" x14ac:dyDescent="0.3">
      <c r="B222" s="423"/>
      <c r="C222" s="431"/>
      <c r="D222" s="431"/>
      <c r="E222" s="423"/>
      <c r="F222" s="423"/>
      <c r="G222" s="425"/>
      <c r="H222" s="426"/>
      <c r="J222" s="498"/>
      <c r="K222" s="493"/>
      <c r="L222" s="494"/>
      <c r="M222" s="495"/>
    </row>
    <row r="223" spans="1:13" ht="15" x14ac:dyDescent="0.3">
      <c r="B223" s="423"/>
      <c r="C223" s="431"/>
      <c r="D223" s="431"/>
      <c r="E223" s="423"/>
      <c r="F223" s="423"/>
      <c r="G223" s="425"/>
      <c r="H223" s="426"/>
      <c r="J223" s="498"/>
      <c r="K223" s="287"/>
      <c r="L223" s="501"/>
      <c r="M223" s="502"/>
    </row>
    <row r="224" spans="1:13" ht="15" x14ac:dyDescent="0.3">
      <c r="B224" s="423"/>
      <c r="C224" s="431"/>
      <c r="D224" s="431"/>
      <c r="E224" s="423"/>
      <c r="F224" s="423"/>
      <c r="G224" s="425"/>
      <c r="H224" s="426"/>
      <c r="J224" s="982" t="s">
        <v>525</v>
      </c>
      <c r="K224" s="982"/>
      <c r="L224" s="982"/>
      <c r="M224" s="982"/>
    </row>
    <row r="225" spans="2:13" ht="15" x14ac:dyDescent="0.3">
      <c r="B225" s="423"/>
      <c r="J225" s="991" t="s">
        <v>528</v>
      </c>
      <c r="K225" s="992"/>
      <c r="L225" s="992"/>
      <c r="M225" s="992"/>
    </row>
    <row r="226" spans="2:13" ht="20.100000000000001" customHeight="1" x14ac:dyDescent="0.3">
      <c r="B226" s="423"/>
      <c r="M226" s="446"/>
    </row>
    <row r="227" spans="2:13" ht="20.100000000000001" customHeight="1" x14ac:dyDescent="0.3">
      <c r="B227" s="423"/>
      <c r="M227" s="446"/>
    </row>
    <row r="228" spans="2:13" ht="20.100000000000001" customHeight="1" x14ac:dyDescent="0.3">
      <c r="B228" s="423"/>
      <c r="M228" s="446"/>
    </row>
    <row r="229" spans="2:13" ht="20.100000000000001" customHeight="1" x14ac:dyDescent="0.3">
      <c r="B229" s="423"/>
      <c r="M229" s="446"/>
    </row>
    <row r="230" spans="2:13" ht="20.100000000000001" customHeight="1" x14ac:dyDescent="0.3">
      <c r="M230" s="446"/>
    </row>
    <row r="231" spans="2:13" ht="20.100000000000001" customHeight="1" x14ac:dyDescent="0.3">
      <c r="M231" s="446"/>
    </row>
    <row r="232" spans="2:13" ht="20.100000000000001" customHeight="1" x14ac:dyDescent="0.3">
      <c r="M232" s="446"/>
    </row>
    <row r="233" spans="2:13" ht="20.100000000000001" customHeight="1" x14ac:dyDescent="0.3">
      <c r="M233" s="446"/>
    </row>
    <row r="234" spans="2:13" ht="20.100000000000001" customHeight="1" x14ac:dyDescent="0.3">
      <c r="M234" s="446"/>
    </row>
    <row r="235" spans="2:13" ht="20.100000000000001" customHeight="1" x14ac:dyDescent="0.3">
      <c r="M235" s="446"/>
    </row>
    <row r="236" spans="2:13" ht="20.100000000000001" customHeight="1" x14ac:dyDescent="0.3">
      <c r="M236" s="446"/>
    </row>
    <row r="237" spans="2:13" ht="20.100000000000001" customHeight="1" x14ac:dyDescent="0.3">
      <c r="M237" s="446"/>
    </row>
    <row r="238" spans="2:13" ht="20.100000000000001" customHeight="1" x14ac:dyDescent="0.3">
      <c r="M238" s="446"/>
    </row>
    <row r="239" spans="2:13" ht="20.100000000000001" customHeight="1" x14ac:dyDescent="0.3">
      <c r="M239" s="446"/>
    </row>
    <row r="240" spans="2:13" ht="20.100000000000001" customHeight="1" x14ac:dyDescent="0.3">
      <c r="M240" s="446"/>
    </row>
    <row r="241" spans="13:13" ht="20.100000000000001" customHeight="1" x14ac:dyDescent="0.3">
      <c r="M241" s="446"/>
    </row>
    <row r="242" spans="13:13" ht="20.100000000000001" customHeight="1" x14ac:dyDescent="0.3">
      <c r="M242" s="446"/>
    </row>
    <row r="243" spans="13:13" ht="20.100000000000001" customHeight="1" x14ac:dyDescent="0.3">
      <c r="M243" s="446"/>
    </row>
    <row r="244" spans="13:13" ht="20.100000000000001" customHeight="1" x14ac:dyDescent="0.3">
      <c r="M244" s="446"/>
    </row>
    <row r="245" spans="13:13" ht="20.100000000000001" customHeight="1" x14ac:dyDescent="0.3">
      <c r="M245" s="446"/>
    </row>
    <row r="246" spans="13:13" ht="20.100000000000001" customHeight="1" x14ac:dyDescent="0.3">
      <c r="M246" s="446"/>
    </row>
    <row r="247" spans="13:13" ht="20.100000000000001" customHeight="1" x14ac:dyDescent="0.3">
      <c r="M247" s="446"/>
    </row>
    <row r="248" spans="13:13" ht="20.100000000000001" customHeight="1" x14ac:dyDescent="0.3">
      <c r="M248" s="446"/>
    </row>
    <row r="249" spans="13:13" ht="20.100000000000001" customHeight="1" x14ac:dyDescent="0.3">
      <c r="M249" s="446"/>
    </row>
    <row r="250" spans="13:13" ht="20.100000000000001" customHeight="1" x14ac:dyDescent="0.3">
      <c r="M250" s="446"/>
    </row>
    <row r="251" spans="13:13" ht="20.100000000000001" customHeight="1" x14ac:dyDescent="0.3">
      <c r="M251" s="446"/>
    </row>
    <row r="252" spans="13:13" ht="20.100000000000001" customHeight="1" x14ac:dyDescent="0.3">
      <c r="M252" s="446"/>
    </row>
    <row r="253" spans="13:13" ht="20.100000000000001" customHeight="1" x14ac:dyDescent="0.3">
      <c r="M253" s="446"/>
    </row>
    <row r="254" spans="13:13" ht="20.100000000000001" customHeight="1" x14ac:dyDescent="0.3">
      <c r="M254" s="446"/>
    </row>
    <row r="255" spans="13:13" ht="20.100000000000001" customHeight="1" x14ac:dyDescent="0.3">
      <c r="M255" s="446"/>
    </row>
    <row r="256" spans="13:13" ht="20.100000000000001" customHeight="1" x14ac:dyDescent="0.3">
      <c r="M256" s="446"/>
    </row>
    <row r="257" spans="13:13" ht="20.100000000000001" customHeight="1" x14ac:dyDescent="0.3">
      <c r="M257" s="446"/>
    </row>
    <row r="258" spans="13:13" ht="20.100000000000001" customHeight="1" x14ac:dyDescent="0.3">
      <c r="M258" s="446"/>
    </row>
    <row r="259" spans="13:13" ht="20.100000000000001" customHeight="1" x14ac:dyDescent="0.3">
      <c r="M259" s="446"/>
    </row>
    <row r="260" spans="13:13" ht="20.100000000000001" customHeight="1" x14ac:dyDescent="0.3">
      <c r="M260" s="446"/>
    </row>
    <row r="261" spans="13:13" ht="20.100000000000001" customHeight="1" x14ac:dyDescent="0.3">
      <c r="M261" s="446"/>
    </row>
    <row r="262" spans="13:13" ht="20.100000000000001" customHeight="1" x14ac:dyDescent="0.3">
      <c r="M262" s="446"/>
    </row>
    <row r="263" spans="13:13" ht="20.100000000000001" customHeight="1" x14ac:dyDescent="0.3">
      <c r="M263" s="446"/>
    </row>
    <row r="264" spans="13:13" ht="20.100000000000001" customHeight="1" x14ac:dyDescent="0.3">
      <c r="M264" s="446"/>
    </row>
    <row r="265" spans="13:13" ht="20.100000000000001" customHeight="1" x14ac:dyDescent="0.3">
      <c r="M265" s="446"/>
    </row>
    <row r="266" spans="13:13" ht="20.100000000000001" customHeight="1" x14ac:dyDescent="0.3">
      <c r="M266" s="446"/>
    </row>
    <row r="267" spans="13:13" ht="20.100000000000001" customHeight="1" x14ac:dyDescent="0.3">
      <c r="M267" s="446"/>
    </row>
    <row r="268" spans="13:13" ht="20.100000000000001" customHeight="1" x14ac:dyDescent="0.3">
      <c r="M268" s="446"/>
    </row>
    <row r="269" spans="13:13" ht="20.100000000000001" customHeight="1" x14ac:dyDescent="0.3">
      <c r="M269" s="446"/>
    </row>
    <row r="270" spans="13:13" ht="20.100000000000001" customHeight="1" x14ac:dyDescent="0.3">
      <c r="M270" s="446"/>
    </row>
    <row r="271" spans="13:13" ht="20.100000000000001" customHeight="1" x14ac:dyDescent="0.3">
      <c r="M271" s="446"/>
    </row>
    <row r="272" spans="13:13" ht="20.100000000000001" customHeight="1" x14ac:dyDescent="0.3">
      <c r="M272" s="446"/>
    </row>
    <row r="273" spans="13:13" ht="20.100000000000001" customHeight="1" x14ac:dyDescent="0.3">
      <c r="M273" s="446"/>
    </row>
    <row r="274" spans="13:13" ht="20.100000000000001" customHeight="1" x14ac:dyDescent="0.3">
      <c r="M274" s="446"/>
    </row>
    <row r="275" spans="13:13" ht="20.100000000000001" customHeight="1" x14ac:dyDescent="0.3">
      <c r="M275" s="446"/>
    </row>
    <row r="276" spans="13:13" ht="20.100000000000001" customHeight="1" x14ac:dyDescent="0.3">
      <c r="M276" s="446"/>
    </row>
    <row r="277" spans="13:13" ht="20.100000000000001" customHeight="1" x14ac:dyDescent="0.3">
      <c r="M277" s="446"/>
    </row>
    <row r="278" spans="13:13" ht="20.100000000000001" customHeight="1" x14ac:dyDescent="0.3">
      <c r="M278" s="446"/>
    </row>
    <row r="279" spans="13:13" ht="20.100000000000001" customHeight="1" x14ac:dyDescent="0.3">
      <c r="M279" s="446"/>
    </row>
    <row r="280" spans="13:13" ht="20.100000000000001" customHeight="1" x14ac:dyDescent="0.3">
      <c r="M280" s="446"/>
    </row>
    <row r="281" spans="13:13" ht="20.100000000000001" customHeight="1" x14ac:dyDescent="0.3">
      <c r="M281" s="446"/>
    </row>
    <row r="282" spans="13:13" ht="20.100000000000001" customHeight="1" x14ac:dyDescent="0.3">
      <c r="M282" s="446"/>
    </row>
    <row r="283" spans="13:13" ht="20.100000000000001" customHeight="1" x14ac:dyDescent="0.3">
      <c r="M283" s="446"/>
    </row>
    <row r="284" spans="13:13" ht="20.100000000000001" customHeight="1" x14ac:dyDescent="0.3">
      <c r="M284" s="446"/>
    </row>
    <row r="285" spans="13:13" ht="20.100000000000001" customHeight="1" x14ac:dyDescent="0.3">
      <c r="M285" s="446"/>
    </row>
    <row r="286" spans="13:13" ht="20.100000000000001" customHeight="1" x14ac:dyDescent="0.3">
      <c r="M286" s="446"/>
    </row>
    <row r="287" spans="13:13" ht="20.100000000000001" customHeight="1" x14ac:dyDescent="0.3">
      <c r="M287" s="446"/>
    </row>
    <row r="288" spans="13:13" ht="20.100000000000001" customHeight="1" x14ac:dyDescent="0.3">
      <c r="M288" s="446"/>
    </row>
    <row r="289" spans="13:13" ht="20.100000000000001" customHeight="1" x14ac:dyDescent="0.3">
      <c r="M289" s="446"/>
    </row>
    <row r="290" spans="13:13" ht="20.100000000000001" customHeight="1" x14ac:dyDescent="0.3">
      <c r="M290" s="446"/>
    </row>
    <row r="291" spans="13:13" ht="20.100000000000001" customHeight="1" x14ac:dyDescent="0.3">
      <c r="M291" s="446"/>
    </row>
    <row r="292" spans="13:13" ht="20.100000000000001" customHeight="1" x14ac:dyDescent="0.3">
      <c r="M292" s="446"/>
    </row>
    <row r="293" spans="13:13" ht="20.100000000000001" customHeight="1" x14ac:dyDescent="0.3">
      <c r="M293" s="446"/>
    </row>
    <row r="294" spans="13:13" ht="20.100000000000001" customHeight="1" x14ac:dyDescent="0.3">
      <c r="M294" s="446"/>
    </row>
    <row r="295" spans="13:13" ht="20.100000000000001" customHeight="1" x14ac:dyDescent="0.3">
      <c r="M295" s="446"/>
    </row>
    <row r="296" spans="13:13" ht="20.100000000000001" customHeight="1" x14ac:dyDescent="0.3">
      <c r="M296" s="446"/>
    </row>
    <row r="297" spans="13:13" ht="20.100000000000001" customHeight="1" x14ac:dyDescent="0.3">
      <c r="M297" s="446"/>
    </row>
    <row r="298" spans="13:13" ht="20.100000000000001" customHeight="1" x14ac:dyDescent="0.3">
      <c r="M298" s="446"/>
    </row>
    <row r="299" spans="13:13" ht="20.100000000000001" customHeight="1" x14ac:dyDescent="0.3">
      <c r="M299" s="446"/>
    </row>
    <row r="300" spans="13:13" ht="20.100000000000001" customHeight="1" x14ac:dyDescent="0.3">
      <c r="M300" s="446"/>
    </row>
    <row r="301" spans="13:13" ht="20.100000000000001" customHeight="1" x14ac:dyDescent="0.3">
      <c r="M301" s="446"/>
    </row>
    <row r="302" spans="13:13" ht="20.100000000000001" customHeight="1" x14ac:dyDescent="0.3">
      <c r="M302" s="446"/>
    </row>
    <row r="303" spans="13:13" ht="20.100000000000001" customHeight="1" x14ac:dyDescent="0.3">
      <c r="M303" s="446"/>
    </row>
    <row r="304" spans="13:13" ht="20.100000000000001" customHeight="1" x14ac:dyDescent="0.3">
      <c r="M304" s="446"/>
    </row>
    <row r="305" spans="13:13" ht="20.100000000000001" customHeight="1" x14ac:dyDescent="0.3">
      <c r="M305" s="446"/>
    </row>
    <row r="306" spans="13:13" ht="20.100000000000001" customHeight="1" x14ac:dyDescent="0.3">
      <c r="M306" s="446"/>
    </row>
    <row r="307" spans="13:13" ht="20.100000000000001" customHeight="1" x14ac:dyDescent="0.3">
      <c r="M307" s="446"/>
    </row>
    <row r="308" spans="13:13" ht="20.100000000000001" customHeight="1" x14ac:dyDescent="0.3">
      <c r="M308" s="446"/>
    </row>
    <row r="309" spans="13:13" ht="20.100000000000001" customHeight="1" x14ac:dyDescent="0.3">
      <c r="M309" s="446"/>
    </row>
    <row r="310" spans="13:13" ht="20.100000000000001" customHeight="1" x14ac:dyDescent="0.3">
      <c r="M310" s="446"/>
    </row>
    <row r="311" spans="13:13" ht="20.100000000000001" customHeight="1" x14ac:dyDescent="0.3">
      <c r="M311" s="446"/>
    </row>
    <row r="312" spans="13:13" ht="20.100000000000001" customHeight="1" x14ac:dyDescent="0.3">
      <c r="M312" s="446"/>
    </row>
    <row r="313" spans="13:13" ht="20.100000000000001" customHeight="1" x14ac:dyDescent="0.3">
      <c r="M313" s="446"/>
    </row>
    <row r="314" spans="13:13" ht="20.100000000000001" customHeight="1" x14ac:dyDescent="0.3">
      <c r="M314" s="446"/>
    </row>
    <row r="315" spans="13:13" ht="20.100000000000001" customHeight="1" x14ac:dyDescent="0.3">
      <c r="M315" s="446"/>
    </row>
    <row r="316" spans="13:13" ht="20.100000000000001" customHeight="1" x14ac:dyDescent="0.3">
      <c r="M316" s="446"/>
    </row>
    <row r="317" spans="13:13" ht="20.100000000000001" customHeight="1" x14ac:dyDescent="0.3">
      <c r="M317" s="446"/>
    </row>
    <row r="318" spans="13:13" ht="20.100000000000001" customHeight="1" x14ac:dyDescent="0.3">
      <c r="M318" s="446"/>
    </row>
    <row r="319" spans="13:13" ht="20.100000000000001" customHeight="1" x14ac:dyDescent="0.3">
      <c r="M319" s="446"/>
    </row>
    <row r="320" spans="13:13" ht="20.100000000000001" customHeight="1" x14ac:dyDescent="0.3">
      <c r="M320" s="446"/>
    </row>
    <row r="321" spans="13:13" ht="20.100000000000001" customHeight="1" x14ac:dyDescent="0.3">
      <c r="M321" s="446"/>
    </row>
    <row r="322" spans="13:13" ht="20.100000000000001" customHeight="1" x14ac:dyDescent="0.3">
      <c r="M322" s="446"/>
    </row>
    <row r="323" spans="13:13" ht="20.100000000000001" customHeight="1" x14ac:dyDescent="0.3">
      <c r="M323" s="446"/>
    </row>
    <row r="324" spans="13:13" ht="20.100000000000001" customHeight="1" x14ac:dyDescent="0.3">
      <c r="M324" s="446"/>
    </row>
    <row r="325" spans="13:13" ht="20.100000000000001" customHeight="1" x14ac:dyDescent="0.3">
      <c r="M325" s="446"/>
    </row>
    <row r="326" spans="13:13" ht="20.100000000000001" customHeight="1" x14ac:dyDescent="0.3">
      <c r="M326" s="446"/>
    </row>
    <row r="327" spans="13:13" ht="20.100000000000001" customHeight="1" x14ac:dyDescent="0.3">
      <c r="M327" s="446"/>
    </row>
    <row r="328" spans="13:13" ht="20.100000000000001" customHeight="1" x14ac:dyDescent="0.3">
      <c r="M328" s="446"/>
    </row>
    <row r="329" spans="13:13" ht="20.100000000000001" customHeight="1" x14ac:dyDescent="0.3">
      <c r="M329" s="446"/>
    </row>
    <row r="330" spans="13:13" ht="20.100000000000001" customHeight="1" x14ac:dyDescent="0.3">
      <c r="M330" s="446"/>
    </row>
    <row r="331" spans="13:13" ht="20.100000000000001" customHeight="1" x14ac:dyDescent="0.3">
      <c r="M331" s="446"/>
    </row>
    <row r="332" spans="13:13" ht="20.100000000000001" customHeight="1" x14ac:dyDescent="0.3">
      <c r="M332" s="446"/>
    </row>
    <row r="333" spans="13:13" ht="20.100000000000001" customHeight="1" x14ac:dyDescent="0.3">
      <c r="M333" s="446"/>
    </row>
    <row r="334" spans="13:13" ht="20.100000000000001" customHeight="1" x14ac:dyDescent="0.3">
      <c r="M334" s="446"/>
    </row>
    <row r="335" spans="13:13" ht="20.100000000000001" customHeight="1" x14ac:dyDescent="0.3">
      <c r="M335" s="446"/>
    </row>
    <row r="336" spans="13:13" ht="20.100000000000001" customHeight="1" x14ac:dyDescent="0.3">
      <c r="M336" s="446"/>
    </row>
    <row r="337" spans="13:13" ht="20.100000000000001" customHeight="1" x14ac:dyDescent="0.3">
      <c r="M337" s="446"/>
    </row>
    <row r="338" spans="13:13" ht="20.100000000000001" customHeight="1" x14ac:dyDescent="0.3">
      <c r="M338" s="446"/>
    </row>
    <row r="339" spans="13:13" ht="20.100000000000001" customHeight="1" x14ac:dyDescent="0.3">
      <c r="M339" s="446"/>
    </row>
    <row r="340" spans="13:13" ht="20.100000000000001" customHeight="1" x14ac:dyDescent="0.3">
      <c r="M340" s="446"/>
    </row>
    <row r="341" spans="13:13" ht="20.100000000000001" customHeight="1" x14ac:dyDescent="0.3">
      <c r="M341" s="446"/>
    </row>
    <row r="342" spans="13:13" ht="20.100000000000001" customHeight="1" x14ac:dyDescent="0.3">
      <c r="M342" s="446"/>
    </row>
    <row r="343" spans="13:13" ht="20.100000000000001" customHeight="1" x14ac:dyDescent="0.3">
      <c r="M343" s="446"/>
    </row>
    <row r="344" spans="13:13" ht="20.100000000000001" customHeight="1" x14ac:dyDescent="0.3">
      <c r="M344" s="446"/>
    </row>
    <row r="345" spans="13:13" ht="20.100000000000001" customHeight="1" x14ac:dyDescent="0.3">
      <c r="M345" s="446"/>
    </row>
    <row r="346" spans="13:13" ht="20.100000000000001" customHeight="1" x14ac:dyDescent="0.3">
      <c r="M346" s="446"/>
    </row>
    <row r="347" spans="13:13" ht="20.100000000000001" customHeight="1" x14ac:dyDescent="0.3">
      <c r="M347" s="446"/>
    </row>
    <row r="348" spans="13:13" ht="20.100000000000001" customHeight="1" x14ac:dyDescent="0.3">
      <c r="M348" s="446"/>
    </row>
    <row r="349" spans="13:13" ht="20.100000000000001" customHeight="1" x14ac:dyDescent="0.3">
      <c r="M349" s="446"/>
    </row>
    <row r="350" spans="13:13" ht="20.100000000000001" customHeight="1" x14ac:dyDescent="0.3">
      <c r="M350" s="446"/>
    </row>
    <row r="351" spans="13:13" ht="20.100000000000001" customHeight="1" x14ac:dyDescent="0.3">
      <c r="M351" s="446"/>
    </row>
    <row r="352" spans="13:13" ht="20.100000000000001" customHeight="1" x14ac:dyDescent="0.3">
      <c r="M352" s="446"/>
    </row>
    <row r="353" spans="13:13" ht="20.100000000000001" customHeight="1" x14ac:dyDescent="0.3">
      <c r="M353" s="446"/>
    </row>
    <row r="354" spans="13:13" ht="20.100000000000001" customHeight="1" x14ac:dyDescent="0.3">
      <c r="M354" s="446"/>
    </row>
    <row r="355" spans="13:13" ht="20.100000000000001" customHeight="1" x14ac:dyDescent="0.3">
      <c r="M355" s="446"/>
    </row>
    <row r="356" spans="13:13" ht="20.100000000000001" customHeight="1" x14ac:dyDescent="0.3">
      <c r="M356" s="446"/>
    </row>
    <row r="357" spans="13:13" ht="20.100000000000001" customHeight="1" x14ac:dyDescent="0.3">
      <c r="M357" s="446"/>
    </row>
    <row r="358" spans="13:13" ht="20.100000000000001" customHeight="1" x14ac:dyDescent="0.3">
      <c r="M358" s="446"/>
    </row>
    <row r="359" spans="13:13" ht="20.100000000000001" customHeight="1" x14ac:dyDescent="0.3">
      <c r="M359" s="446"/>
    </row>
    <row r="360" spans="13:13" ht="20.100000000000001" customHeight="1" x14ac:dyDescent="0.3">
      <c r="M360" s="446"/>
    </row>
    <row r="361" spans="13:13" ht="20.100000000000001" customHeight="1" x14ac:dyDescent="0.3">
      <c r="M361" s="446"/>
    </row>
    <row r="362" spans="13:13" ht="20.100000000000001" customHeight="1" x14ac:dyDescent="0.3">
      <c r="M362" s="446"/>
    </row>
    <row r="363" spans="13:13" ht="20.100000000000001" customHeight="1" x14ac:dyDescent="0.3">
      <c r="M363" s="446"/>
    </row>
    <row r="364" spans="13:13" ht="20.100000000000001" customHeight="1" x14ac:dyDescent="0.3">
      <c r="M364" s="446"/>
    </row>
    <row r="365" spans="13:13" ht="20.100000000000001" customHeight="1" x14ac:dyDescent="0.3">
      <c r="M365" s="446"/>
    </row>
    <row r="366" spans="13:13" ht="20.100000000000001" customHeight="1" x14ac:dyDescent="0.3">
      <c r="M366" s="446"/>
    </row>
    <row r="367" spans="13:13" ht="20.100000000000001" customHeight="1" x14ac:dyDescent="0.3">
      <c r="M367" s="446"/>
    </row>
    <row r="368" spans="13:13" ht="20.100000000000001" customHeight="1" x14ac:dyDescent="0.3">
      <c r="M368" s="446"/>
    </row>
    <row r="369" spans="13:13" ht="20.100000000000001" customHeight="1" x14ac:dyDescent="0.3">
      <c r="M369" s="446"/>
    </row>
    <row r="370" spans="13:13" ht="20.100000000000001" customHeight="1" x14ac:dyDescent="0.3">
      <c r="M370" s="446"/>
    </row>
    <row r="371" spans="13:13" ht="20.100000000000001" customHeight="1" x14ac:dyDescent="0.3">
      <c r="M371" s="446"/>
    </row>
    <row r="372" spans="13:13" ht="20.100000000000001" customHeight="1" x14ac:dyDescent="0.3">
      <c r="M372" s="446"/>
    </row>
    <row r="373" spans="13:13" ht="20.100000000000001" customHeight="1" x14ac:dyDescent="0.3">
      <c r="M373" s="446"/>
    </row>
    <row r="374" spans="13:13" ht="20.100000000000001" customHeight="1" x14ac:dyDescent="0.3">
      <c r="M374" s="446"/>
    </row>
    <row r="375" spans="13:13" ht="20.100000000000001" customHeight="1" x14ac:dyDescent="0.3">
      <c r="M375" s="446"/>
    </row>
    <row r="376" spans="13:13" ht="20.100000000000001" customHeight="1" x14ac:dyDescent="0.3">
      <c r="M376" s="446"/>
    </row>
    <row r="377" spans="13:13" ht="20.100000000000001" customHeight="1" x14ac:dyDescent="0.3">
      <c r="M377" s="446"/>
    </row>
    <row r="378" spans="13:13" ht="20.100000000000001" customHeight="1" x14ac:dyDescent="0.3">
      <c r="M378" s="446"/>
    </row>
    <row r="379" spans="13:13" ht="20.100000000000001" customHeight="1" x14ac:dyDescent="0.3">
      <c r="M379" s="446"/>
    </row>
    <row r="380" spans="13:13" ht="20.100000000000001" customHeight="1" x14ac:dyDescent="0.3">
      <c r="M380" s="446"/>
    </row>
    <row r="381" spans="13:13" ht="20.100000000000001" customHeight="1" x14ac:dyDescent="0.3">
      <c r="M381" s="446"/>
    </row>
    <row r="382" spans="13:13" ht="20.100000000000001" customHeight="1" x14ac:dyDescent="0.3">
      <c r="M382" s="446"/>
    </row>
    <row r="383" spans="13:13" ht="20.100000000000001" customHeight="1" x14ac:dyDescent="0.3">
      <c r="M383" s="446"/>
    </row>
    <row r="384" spans="13:13" ht="20.100000000000001" customHeight="1" x14ac:dyDescent="0.3">
      <c r="M384" s="446"/>
    </row>
    <row r="385" spans="13:13" ht="20.100000000000001" customHeight="1" x14ac:dyDescent="0.3">
      <c r="M385" s="446"/>
    </row>
    <row r="386" spans="13:13" ht="20.100000000000001" customHeight="1" x14ac:dyDescent="0.3">
      <c r="M386" s="446"/>
    </row>
    <row r="387" spans="13:13" ht="20.100000000000001" customHeight="1" x14ac:dyDescent="0.3">
      <c r="M387" s="446"/>
    </row>
    <row r="388" spans="13:13" ht="20.100000000000001" customHeight="1" x14ac:dyDescent="0.3">
      <c r="M388" s="446"/>
    </row>
    <row r="389" spans="13:13" ht="20.100000000000001" customHeight="1" x14ac:dyDescent="0.3">
      <c r="M389" s="446"/>
    </row>
    <row r="390" spans="13:13" ht="20.100000000000001" customHeight="1" x14ac:dyDescent="0.3">
      <c r="M390" s="446"/>
    </row>
    <row r="391" spans="13:13" ht="20.100000000000001" customHeight="1" x14ac:dyDescent="0.3">
      <c r="M391" s="446"/>
    </row>
    <row r="392" spans="13:13" ht="20.100000000000001" customHeight="1" x14ac:dyDescent="0.3">
      <c r="M392" s="446"/>
    </row>
    <row r="393" spans="13:13" ht="20.100000000000001" customHeight="1" x14ac:dyDescent="0.3">
      <c r="M393" s="446"/>
    </row>
    <row r="394" spans="13:13" ht="20.100000000000001" customHeight="1" x14ac:dyDescent="0.3">
      <c r="M394" s="446"/>
    </row>
    <row r="395" spans="13:13" ht="20.100000000000001" customHeight="1" x14ac:dyDescent="0.3">
      <c r="M395" s="446"/>
    </row>
    <row r="396" spans="13:13" ht="20.100000000000001" customHeight="1" x14ac:dyDescent="0.3">
      <c r="M396" s="446"/>
    </row>
    <row r="397" spans="13:13" ht="20.100000000000001" customHeight="1" x14ac:dyDescent="0.3">
      <c r="M397" s="446"/>
    </row>
    <row r="398" spans="13:13" ht="20.100000000000001" customHeight="1" x14ac:dyDescent="0.3">
      <c r="M398" s="446"/>
    </row>
    <row r="399" spans="13:13" ht="20.100000000000001" customHeight="1" x14ac:dyDescent="0.3">
      <c r="M399" s="446"/>
    </row>
    <row r="400" spans="13:13" ht="20.100000000000001" customHeight="1" x14ac:dyDescent="0.3">
      <c r="M400" s="446"/>
    </row>
    <row r="401" spans="13:13" ht="20.100000000000001" customHeight="1" x14ac:dyDescent="0.3">
      <c r="M401" s="446"/>
    </row>
    <row r="402" spans="13:13" ht="20.100000000000001" customHeight="1" x14ac:dyDescent="0.3">
      <c r="M402" s="446"/>
    </row>
    <row r="403" spans="13:13" ht="20.100000000000001" customHeight="1" x14ac:dyDescent="0.3">
      <c r="M403" s="446"/>
    </row>
    <row r="404" spans="13:13" ht="20.100000000000001" customHeight="1" x14ac:dyDescent="0.3">
      <c r="M404" s="446"/>
    </row>
    <row r="405" spans="13:13" ht="20.100000000000001" customHeight="1" x14ac:dyDescent="0.3">
      <c r="M405" s="446"/>
    </row>
    <row r="406" spans="13:13" ht="20.100000000000001" customHeight="1" x14ac:dyDescent="0.3">
      <c r="M406" s="446"/>
    </row>
    <row r="407" spans="13:13" ht="20.100000000000001" customHeight="1" x14ac:dyDescent="0.3">
      <c r="M407" s="446"/>
    </row>
    <row r="408" spans="13:13" ht="20.100000000000001" customHeight="1" x14ac:dyDescent="0.3">
      <c r="M408" s="446"/>
    </row>
    <row r="409" spans="13:13" ht="20.100000000000001" customHeight="1" x14ac:dyDescent="0.3">
      <c r="M409" s="446"/>
    </row>
    <row r="410" spans="13:13" ht="20.100000000000001" customHeight="1" x14ac:dyDescent="0.3">
      <c r="M410" s="446"/>
    </row>
    <row r="411" spans="13:13" ht="20.100000000000001" customHeight="1" x14ac:dyDescent="0.3">
      <c r="M411" s="446"/>
    </row>
    <row r="412" spans="13:13" ht="20.100000000000001" customHeight="1" x14ac:dyDescent="0.3">
      <c r="M412" s="446"/>
    </row>
    <row r="413" spans="13:13" ht="20.100000000000001" customHeight="1" x14ac:dyDescent="0.3">
      <c r="M413" s="446"/>
    </row>
    <row r="414" spans="13:13" ht="20.100000000000001" customHeight="1" x14ac:dyDescent="0.3">
      <c r="M414" s="446"/>
    </row>
    <row r="415" spans="13:13" ht="20.100000000000001" customHeight="1" x14ac:dyDescent="0.3">
      <c r="M415" s="446"/>
    </row>
    <row r="416" spans="13:13" ht="20.100000000000001" customHeight="1" x14ac:dyDescent="0.3">
      <c r="M416" s="446"/>
    </row>
    <row r="417" spans="13:13" ht="20.100000000000001" customHeight="1" x14ac:dyDescent="0.3">
      <c r="M417" s="446"/>
    </row>
    <row r="418" spans="13:13" ht="20.100000000000001" customHeight="1" x14ac:dyDescent="0.3">
      <c r="M418" s="446"/>
    </row>
    <row r="419" spans="13:13" ht="20.100000000000001" customHeight="1" x14ac:dyDescent="0.3">
      <c r="M419" s="446"/>
    </row>
    <row r="420" spans="13:13" ht="20.100000000000001" customHeight="1" x14ac:dyDescent="0.3">
      <c r="M420" s="446"/>
    </row>
    <row r="421" spans="13:13" ht="20.100000000000001" customHeight="1" x14ac:dyDescent="0.3">
      <c r="M421" s="446"/>
    </row>
    <row r="422" spans="13:13" ht="20.100000000000001" customHeight="1" x14ac:dyDescent="0.3">
      <c r="M422" s="446"/>
    </row>
    <row r="423" spans="13:13" ht="20.100000000000001" customHeight="1" x14ac:dyDescent="0.3">
      <c r="M423" s="446"/>
    </row>
    <row r="424" spans="13:13" ht="20.100000000000001" customHeight="1" x14ac:dyDescent="0.3">
      <c r="M424" s="446"/>
    </row>
    <row r="425" spans="13:13" ht="20.100000000000001" customHeight="1" x14ac:dyDescent="0.3">
      <c r="M425" s="446"/>
    </row>
    <row r="426" spans="13:13" ht="20.100000000000001" customHeight="1" x14ac:dyDescent="0.3">
      <c r="M426" s="446"/>
    </row>
    <row r="427" spans="13:13" ht="20.100000000000001" customHeight="1" x14ac:dyDescent="0.3">
      <c r="M427" s="446"/>
    </row>
    <row r="428" spans="13:13" ht="20.100000000000001" customHeight="1" x14ac:dyDescent="0.3">
      <c r="M428" s="446"/>
    </row>
    <row r="429" spans="13:13" ht="20.100000000000001" customHeight="1" x14ac:dyDescent="0.3">
      <c r="M429" s="446"/>
    </row>
    <row r="430" spans="13:13" ht="20.100000000000001" customHeight="1" x14ac:dyDescent="0.3">
      <c r="M430" s="446"/>
    </row>
    <row r="431" spans="13:13" ht="20.100000000000001" customHeight="1" x14ac:dyDescent="0.3">
      <c r="M431" s="446"/>
    </row>
    <row r="432" spans="13:13" ht="20.100000000000001" customHeight="1" x14ac:dyDescent="0.3">
      <c r="M432" s="446"/>
    </row>
    <row r="433" spans="13:13" ht="20.100000000000001" customHeight="1" x14ac:dyDescent="0.3">
      <c r="M433" s="446"/>
    </row>
    <row r="434" spans="13:13" ht="20.100000000000001" customHeight="1" x14ac:dyDescent="0.3">
      <c r="M434" s="446"/>
    </row>
    <row r="435" spans="13:13" ht="20.100000000000001" customHeight="1" x14ac:dyDescent="0.3">
      <c r="M435" s="446"/>
    </row>
    <row r="436" spans="13:13" ht="20.100000000000001" customHeight="1" x14ac:dyDescent="0.3">
      <c r="M436" s="446"/>
    </row>
    <row r="437" spans="13:13" ht="20.100000000000001" customHeight="1" x14ac:dyDescent="0.3">
      <c r="M437" s="446"/>
    </row>
    <row r="438" spans="13:13" ht="20.100000000000001" customHeight="1" x14ac:dyDescent="0.3">
      <c r="M438" s="446"/>
    </row>
    <row r="439" spans="13:13" ht="20.100000000000001" customHeight="1" x14ac:dyDescent="0.3">
      <c r="M439" s="446"/>
    </row>
    <row r="440" spans="13:13" ht="20.100000000000001" customHeight="1" x14ac:dyDescent="0.3">
      <c r="M440" s="446"/>
    </row>
    <row r="441" spans="13:13" ht="20.100000000000001" customHeight="1" x14ac:dyDescent="0.3">
      <c r="M441" s="446"/>
    </row>
    <row r="442" spans="13:13" ht="20.100000000000001" customHeight="1" x14ac:dyDescent="0.3">
      <c r="M442" s="446"/>
    </row>
    <row r="443" spans="13:13" ht="20.100000000000001" customHeight="1" x14ac:dyDescent="0.3">
      <c r="M443" s="446"/>
    </row>
    <row r="444" spans="13:13" ht="20.100000000000001" customHeight="1" x14ac:dyDescent="0.3">
      <c r="M444" s="446"/>
    </row>
    <row r="445" spans="13:13" ht="20.100000000000001" customHeight="1" x14ac:dyDescent="0.3">
      <c r="M445" s="446"/>
    </row>
    <row r="446" spans="13:13" ht="20.100000000000001" customHeight="1" x14ac:dyDescent="0.3">
      <c r="M446" s="446"/>
    </row>
    <row r="447" spans="13:13" ht="20.100000000000001" customHeight="1" x14ac:dyDescent="0.3">
      <c r="M447" s="446"/>
    </row>
    <row r="448" spans="13:13" ht="20.100000000000001" customHeight="1" x14ac:dyDescent="0.3">
      <c r="M448" s="446"/>
    </row>
    <row r="449" spans="13:13" ht="20.100000000000001" customHeight="1" x14ac:dyDescent="0.3">
      <c r="M449" s="446"/>
    </row>
    <row r="450" spans="13:13" ht="20.100000000000001" customHeight="1" x14ac:dyDescent="0.3">
      <c r="M450" s="446"/>
    </row>
    <row r="451" spans="13:13" ht="20.100000000000001" customHeight="1" x14ac:dyDescent="0.3">
      <c r="M451" s="446"/>
    </row>
    <row r="452" spans="13:13" ht="20.100000000000001" customHeight="1" x14ac:dyDescent="0.3">
      <c r="M452" s="446"/>
    </row>
    <row r="453" spans="13:13" ht="20.100000000000001" customHeight="1" x14ac:dyDescent="0.3">
      <c r="M453" s="446"/>
    </row>
    <row r="454" spans="13:13" ht="20.100000000000001" customHeight="1" x14ac:dyDescent="0.3">
      <c r="M454" s="446"/>
    </row>
    <row r="455" spans="13:13" ht="20.100000000000001" customHeight="1" x14ac:dyDescent="0.3">
      <c r="M455" s="446"/>
    </row>
    <row r="456" spans="13:13" ht="20.100000000000001" customHeight="1" x14ac:dyDescent="0.3">
      <c r="M456" s="446"/>
    </row>
    <row r="457" spans="13:13" ht="20.100000000000001" customHeight="1" x14ac:dyDescent="0.3">
      <c r="M457" s="446"/>
    </row>
    <row r="458" spans="13:13" ht="20.100000000000001" customHeight="1" x14ac:dyDescent="0.3">
      <c r="M458" s="446"/>
    </row>
    <row r="459" spans="13:13" ht="20.100000000000001" customHeight="1" x14ac:dyDescent="0.3">
      <c r="M459" s="446"/>
    </row>
    <row r="460" spans="13:13" ht="20.100000000000001" customHeight="1" x14ac:dyDescent="0.3">
      <c r="M460" s="446"/>
    </row>
    <row r="461" spans="13:13" ht="20.100000000000001" customHeight="1" x14ac:dyDescent="0.3">
      <c r="M461" s="446"/>
    </row>
    <row r="462" spans="13:13" ht="20.100000000000001" customHeight="1" x14ac:dyDescent="0.3">
      <c r="M462" s="446"/>
    </row>
    <row r="463" spans="13:13" ht="20.100000000000001" customHeight="1" x14ac:dyDescent="0.3">
      <c r="M463" s="446"/>
    </row>
    <row r="464" spans="13:13" ht="20.100000000000001" customHeight="1" x14ac:dyDescent="0.3">
      <c r="M464" s="446"/>
    </row>
    <row r="465" spans="13:13" ht="20.100000000000001" customHeight="1" x14ac:dyDescent="0.3">
      <c r="M465" s="446"/>
    </row>
    <row r="466" spans="13:13" ht="20.100000000000001" customHeight="1" x14ac:dyDescent="0.3">
      <c r="M466" s="446"/>
    </row>
    <row r="467" spans="13:13" ht="20.100000000000001" customHeight="1" x14ac:dyDescent="0.3">
      <c r="M467" s="446"/>
    </row>
    <row r="468" spans="13:13" ht="20.100000000000001" customHeight="1" x14ac:dyDescent="0.3">
      <c r="M468" s="446"/>
    </row>
    <row r="469" spans="13:13" ht="20.100000000000001" customHeight="1" x14ac:dyDescent="0.3">
      <c r="M469" s="446"/>
    </row>
    <row r="470" spans="13:13" ht="20.100000000000001" customHeight="1" x14ac:dyDescent="0.3">
      <c r="M470" s="446"/>
    </row>
    <row r="471" spans="13:13" ht="20.100000000000001" customHeight="1" x14ac:dyDescent="0.3">
      <c r="M471" s="446"/>
    </row>
    <row r="472" spans="13:13" ht="20.100000000000001" customHeight="1" x14ac:dyDescent="0.3">
      <c r="M472" s="446"/>
    </row>
    <row r="473" spans="13:13" ht="20.100000000000001" customHeight="1" x14ac:dyDescent="0.3">
      <c r="M473" s="446"/>
    </row>
    <row r="474" spans="13:13" ht="20.100000000000001" customHeight="1" x14ac:dyDescent="0.3">
      <c r="M474" s="446"/>
    </row>
    <row r="475" spans="13:13" ht="20.100000000000001" customHeight="1" x14ac:dyDescent="0.3">
      <c r="M475" s="446"/>
    </row>
    <row r="476" spans="13:13" ht="20.100000000000001" customHeight="1" x14ac:dyDescent="0.3">
      <c r="M476" s="446"/>
    </row>
    <row r="477" spans="13:13" ht="20.100000000000001" customHeight="1" x14ac:dyDescent="0.3">
      <c r="M477" s="446"/>
    </row>
    <row r="478" spans="13:13" ht="20.100000000000001" customHeight="1" x14ac:dyDescent="0.3">
      <c r="M478" s="446"/>
    </row>
    <row r="479" spans="13:13" ht="20.100000000000001" customHeight="1" x14ac:dyDescent="0.3">
      <c r="M479" s="446"/>
    </row>
    <row r="480" spans="13:13" ht="20.100000000000001" customHeight="1" x14ac:dyDescent="0.3">
      <c r="M480" s="446"/>
    </row>
    <row r="481" spans="13:13" ht="20.100000000000001" customHeight="1" x14ac:dyDescent="0.3">
      <c r="M481" s="446"/>
    </row>
    <row r="482" spans="13:13" ht="20.100000000000001" customHeight="1" x14ac:dyDescent="0.3">
      <c r="M482" s="446"/>
    </row>
    <row r="483" spans="13:13" ht="20.100000000000001" customHeight="1" x14ac:dyDescent="0.3">
      <c r="M483" s="446"/>
    </row>
    <row r="484" spans="13:13" ht="20.100000000000001" customHeight="1" x14ac:dyDescent="0.3">
      <c r="M484" s="446"/>
    </row>
    <row r="485" spans="13:13" ht="20.100000000000001" customHeight="1" x14ac:dyDescent="0.3">
      <c r="M485" s="446"/>
    </row>
    <row r="486" spans="13:13" ht="20.100000000000001" customHeight="1" x14ac:dyDescent="0.3">
      <c r="M486" s="446"/>
    </row>
    <row r="487" spans="13:13" ht="20.100000000000001" customHeight="1" x14ac:dyDescent="0.3">
      <c r="M487" s="446"/>
    </row>
    <row r="488" spans="13:13" ht="20.100000000000001" customHeight="1" x14ac:dyDescent="0.3">
      <c r="M488" s="446"/>
    </row>
    <row r="489" spans="13:13" ht="20.100000000000001" customHeight="1" x14ac:dyDescent="0.3">
      <c r="M489" s="446"/>
    </row>
    <row r="490" spans="13:13" ht="20.100000000000001" customHeight="1" x14ac:dyDescent="0.3">
      <c r="M490" s="446"/>
    </row>
    <row r="491" spans="13:13" ht="20.100000000000001" customHeight="1" x14ac:dyDescent="0.3">
      <c r="M491" s="446"/>
    </row>
    <row r="492" spans="13:13" ht="20.100000000000001" customHeight="1" x14ac:dyDescent="0.3">
      <c r="M492" s="446"/>
    </row>
    <row r="493" spans="13:13" ht="20.100000000000001" customHeight="1" x14ac:dyDescent="0.3">
      <c r="M493" s="446"/>
    </row>
    <row r="494" spans="13:13" ht="20.100000000000001" customHeight="1" x14ac:dyDescent="0.3">
      <c r="M494" s="446"/>
    </row>
    <row r="495" spans="13:13" ht="20.100000000000001" customHeight="1" x14ac:dyDescent="0.3">
      <c r="M495" s="446"/>
    </row>
    <row r="496" spans="13:13" ht="20.100000000000001" customHeight="1" x14ac:dyDescent="0.3">
      <c r="M496" s="446"/>
    </row>
    <row r="497" spans="13:13" ht="20.100000000000001" customHeight="1" x14ac:dyDescent="0.3">
      <c r="M497" s="446"/>
    </row>
    <row r="498" spans="13:13" ht="20.100000000000001" customHeight="1" x14ac:dyDescent="0.3">
      <c r="M498" s="446"/>
    </row>
    <row r="499" spans="13:13" ht="20.100000000000001" customHeight="1" x14ac:dyDescent="0.3">
      <c r="M499" s="446"/>
    </row>
    <row r="500" spans="13:13" ht="20.100000000000001" customHeight="1" x14ac:dyDescent="0.3">
      <c r="M500" s="446"/>
    </row>
    <row r="501" spans="13:13" ht="20.100000000000001" customHeight="1" x14ac:dyDescent="0.3">
      <c r="M501" s="446"/>
    </row>
    <row r="502" spans="13:13" ht="20.100000000000001" customHeight="1" x14ac:dyDescent="0.3">
      <c r="M502" s="446"/>
    </row>
    <row r="503" spans="13:13" ht="20.100000000000001" customHeight="1" x14ac:dyDescent="0.3">
      <c r="M503" s="446"/>
    </row>
    <row r="504" spans="13:13" ht="20.100000000000001" customHeight="1" x14ac:dyDescent="0.3">
      <c r="M504" s="446"/>
    </row>
    <row r="505" spans="13:13" ht="20.100000000000001" customHeight="1" x14ac:dyDescent="0.3">
      <c r="M505" s="446"/>
    </row>
    <row r="506" spans="13:13" ht="20.100000000000001" customHeight="1" x14ac:dyDescent="0.3">
      <c r="M506" s="446"/>
    </row>
    <row r="507" spans="13:13" ht="20.100000000000001" customHeight="1" x14ac:dyDescent="0.3">
      <c r="M507" s="446"/>
    </row>
    <row r="508" spans="13:13" ht="20.100000000000001" customHeight="1" x14ac:dyDescent="0.3">
      <c r="M508" s="446"/>
    </row>
    <row r="509" spans="13:13" ht="20.100000000000001" customHeight="1" x14ac:dyDescent="0.3">
      <c r="M509" s="446"/>
    </row>
    <row r="510" spans="13:13" ht="20.100000000000001" customHeight="1" x14ac:dyDescent="0.3">
      <c r="M510" s="446"/>
    </row>
    <row r="511" spans="13:13" ht="20.100000000000001" customHeight="1" x14ac:dyDescent="0.3">
      <c r="M511" s="446"/>
    </row>
    <row r="512" spans="13:13" ht="20.100000000000001" customHeight="1" x14ac:dyDescent="0.3">
      <c r="M512" s="446"/>
    </row>
    <row r="513" spans="13:13" ht="20.100000000000001" customHeight="1" x14ac:dyDescent="0.3">
      <c r="M513" s="446"/>
    </row>
    <row r="514" spans="13:13" ht="20.100000000000001" customHeight="1" x14ac:dyDescent="0.3">
      <c r="M514" s="446"/>
    </row>
    <row r="515" spans="13:13" ht="20.100000000000001" customHeight="1" x14ac:dyDescent="0.3">
      <c r="M515" s="446"/>
    </row>
    <row r="516" spans="13:13" ht="20.100000000000001" customHeight="1" x14ac:dyDescent="0.3">
      <c r="M516" s="446"/>
    </row>
    <row r="517" spans="13:13" ht="20.100000000000001" customHeight="1" x14ac:dyDescent="0.3">
      <c r="M517" s="446"/>
    </row>
    <row r="518" spans="13:13" ht="20.100000000000001" customHeight="1" x14ac:dyDescent="0.3">
      <c r="M518" s="446"/>
    </row>
    <row r="519" spans="13:13" ht="20.100000000000001" customHeight="1" x14ac:dyDescent="0.3">
      <c r="M519" s="446"/>
    </row>
    <row r="520" spans="13:13" ht="20.100000000000001" customHeight="1" x14ac:dyDescent="0.3">
      <c r="M520" s="446"/>
    </row>
    <row r="521" spans="13:13" ht="20.100000000000001" customHeight="1" x14ac:dyDescent="0.3">
      <c r="M521" s="446"/>
    </row>
    <row r="522" spans="13:13" ht="20.100000000000001" customHeight="1" x14ac:dyDescent="0.3">
      <c r="M522" s="446"/>
    </row>
    <row r="523" spans="13:13" ht="20.100000000000001" customHeight="1" x14ac:dyDescent="0.3">
      <c r="M523" s="446"/>
    </row>
    <row r="524" spans="13:13" ht="20.100000000000001" customHeight="1" x14ac:dyDescent="0.3">
      <c r="M524" s="446"/>
    </row>
    <row r="525" spans="13:13" ht="20.100000000000001" customHeight="1" x14ac:dyDescent="0.3">
      <c r="M525" s="446"/>
    </row>
    <row r="526" spans="13:13" ht="20.100000000000001" customHeight="1" x14ac:dyDescent="0.3">
      <c r="M526" s="446"/>
    </row>
    <row r="527" spans="13:13" ht="20.100000000000001" customHeight="1" x14ac:dyDescent="0.3">
      <c r="M527" s="446"/>
    </row>
    <row r="528" spans="13:13" ht="20.100000000000001" customHeight="1" x14ac:dyDescent="0.3">
      <c r="M528" s="446"/>
    </row>
    <row r="529" spans="13:13" ht="20.100000000000001" customHeight="1" x14ac:dyDescent="0.3">
      <c r="M529" s="446"/>
    </row>
    <row r="530" spans="13:13" ht="20.100000000000001" customHeight="1" x14ac:dyDescent="0.3">
      <c r="M530" s="446"/>
    </row>
    <row r="531" spans="13:13" ht="20.100000000000001" customHeight="1" x14ac:dyDescent="0.3">
      <c r="M531" s="446"/>
    </row>
    <row r="532" spans="13:13" ht="20.100000000000001" customHeight="1" x14ac:dyDescent="0.3">
      <c r="M532" s="446"/>
    </row>
    <row r="533" spans="13:13" ht="20.100000000000001" customHeight="1" x14ac:dyDescent="0.3">
      <c r="M533" s="446"/>
    </row>
    <row r="534" spans="13:13" ht="20.100000000000001" customHeight="1" x14ac:dyDescent="0.3">
      <c r="M534" s="446"/>
    </row>
    <row r="535" spans="13:13" ht="20.100000000000001" customHeight="1" x14ac:dyDescent="0.3">
      <c r="M535" s="446"/>
    </row>
    <row r="536" spans="13:13" ht="20.100000000000001" customHeight="1" x14ac:dyDescent="0.3">
      <c r="M536" s="446"/>
    </row>
    <row r="537" spans="13:13" ht="20.100000000000001" customHeight="1" x14ac:dyDescent="0.3">
      <c r="M537" s="446"/>
    </row>
    <row r="538" spans="13:13" ht="20.100000000000001" customHeight="1" x14ac:dyDescent="0.3">
      <c r="M538" s="446"/>
    </row>
    <row r="539" spans="13:13" ht="20.100000000000001" customHeight="1" x14ac:dyDescent="0.3">
      <c r="M539" s="446"/>
    </row>
    <row r="540" spans="13:13" ht="20.100000000000001" customHeight="1" x14ac:dyDescent="0.3">
      <c r="M540" s="446"/>
    </row>
    <row r="541" spans="13:13" ht="20.100000000000001" customHeight="1" x14ac:dyDescent="0.3">
      <c r="M541" s="446"/>
    </row>
    <row r="542" spans="13:13" ht="20.100000000000001" customHeight="1" x14ac:dyDescent="0.3">
      <c r="M542" s="446"/>
    </row>
    <row r="543" spans="13:13" ht="20.100000000000001" customHeight="1" x14ac:dyDescent="0.3">
      <c r="M543" s="446"/>
    </row>
    <row r="544" spans="13:13" ht="20.100000000000001" customHeight="1" x14ac:dyDescent="0.3">
      <c r="M544" s="446"/>
    </row>
    <row r="545" spans="13:13" ht="20.100000000000001" customHeight="1" x14ac:dyDescent="0.3">
      <c r="M545" s="446"/>
    </row>
    <row r="546" spans="13:13" ht="20.100000000000001" customHeight="1" x14ac:dyDescent="0.3">
      <c r="M546" s="446"/>
    </row>
    <row r="547" spans="13:13" ht="20.100000000000001" customHeight="1" x14ac:dyDescent="0.3">
      <c r="M547" s="446"/>
    </row>
    <row r="548" spans="13:13" ht="20.100000000000001" customHeight="1" x14ac:dyDescent="0.3">
      <c r="M548" s="446"/>
    </row>
    <row r="549" spans="13:13" ht="20.100000000000001" customHeight="1" x14ac:dyDescent="0.3">
      <c r="M549" s="446"/>
    </row>
    <row r="550" spans="13:13" ht="20.100000000000001" customHeight="1" x14ac:dyDescent="0.3">
      <c r="M550" s="446"/>
    </row>
    <row r="551" spans="13:13" ht="20.100000000000001" customHeight="1" x14ac:dyDescent="0.3">
      <c r="M551" s="446"/>
    </row>
    <row r="552" spans="13:13" ht="20.100000000000001" customHeight="1" x14ac:dyDescent="0.3">
      <c r="M552" s="446"/>
    </row>
    <row r="553" spans="13:13" ht="20.100000000000001" customHeight="1" x14ac:dyDescent="0.3">
      <c r="M553" s="446"/>
    </row>
    <row r="554" spans="13:13" ht="20.100000000000001" customHeight="1" x14ac:dyDescent="0.3">
      <c r="M554" s="446"/>
    </row>
    <row r="555" spans="13:13" ht="20.100000000000001" customHeight="1" x14ac:dyDescent="0.3">
      <c r="M555" s="446"/>
    </row>
    <row r="556" spans="13:13" ht="20.100000000000001" customHeight="1" x14ac:dyDescent="0.3">
      <c r="M556" s="446"/>
    </row>
    <row r="557" spans="13:13" ht="20.100000000000001" customHeight="1" x14ac:dyDescent="0.3">
      <c r="M557" s="446"/>
    </row>
    <row r="558" spans="13:13" ht="20.100000000000001" customHeight="1" x14ac:dyDescent="0.3">
      <c r="M558" s="446"/>
    </row>
    <row r="559" spans="13:13" ht="20.100000000000001" customHeight="1" x14ac:dyDescent="0.3">
      <c r="M559" s="446"/>
    </row>
    <row r="560" spans="13:13" ht="20.100000000000001" customHeight="1" x14ac:dyDescent="0.3">
      <c r="M560" s="446"/>
    </row>
    <row r="561" spans="13:13" ht="20.100000000000001" customHeight="1" x14ac:dyDescent="0.3">
      <c r="M561" s="446"/>
    </row>
    <row r="562" spans="13:13" ht="20.100000000000001" customHeight="1" x14ac:dyDescent="0.3">
      <c r="M562" s="446"/>
    </row>
    <row r="563" spans="13:13" ht="20.100000000000001" customHeight="1" x14ac:dyDescent="0.3">
      <c r="M563" s="446"/>
    </row>
    <row r="564" spans="13:13" ht="20.100000000000001" customHeight="1" x14ac:dyDescent="0.3">
      <c r="M564" s="446"/>
    </row>
    <row r="565" spans="13:13" ht="20.100000000000001" customHeight="1" x14ac:dyDescent="0.3">
      <c r="M565" s="446"/>
    </row>
    <row r="566" spans="13:13" ht="20.100000000000001" customHeight="1" x14ac:dyDescent="0.3">
      <c r="M566" s="446"/>
    </row>
    <row r="567" spans="13:13" ht="20.100000000000001" customHeight="1" x14ac:dyDescent="0.3">
      <c r="M567" s="446"/>
    </row>
    <row r="568" spans="13:13" ht="20.100000000000001" customHeight="1" x14ac:dyDescent="0.3">
      <c r="M568" s="446"/>
    </row>
    <row r="569" spans="13:13" ht="20.100000000000001" customHeight="1" x14ac:dyDescent="0.3">
      <c r="M569" s="446"/>
    </row>
    <row r="570" spans="13:13" ht="20.100000000000001" customHeight="1" x14ac:dyDescent="0.3">
      <c r="M570" s="446"/>
    </row>
    <row r="571" spans="13:13" ht="20.100000000000001" customHeight="1" x14ac:dyDescent="0.3">
      <c r="M571" s="446"/>
    </row>
    <row r="572" spans="13:13" ht="20.100000000000001" customHeight="1" x14ac:dyDescent="0.3">
      <c r="M572" s="446"/>
    </row>
    <row r="573" spans="13:13" ht="20.100000000000001" customHeight="1" x14ac:dyDescent="0.3">
      <c r="M573" s="446"/>
    </row>
    <row r="574" spans="13:13" ht="20.100000000000001" customHeight="1" x14ac:dyDescent="0.3">
      <c r="M574" s="446"/>
    </row>
    <row r="575" spans="13:13" ht="20.100000000000001" customHeight="1" x14ac:dyDescent="0.3">
      <c r="M575" s="446"/>
    </row>
    <row r="576" spans="13:13" ht="20.100000000000001" customHeight="1" x14ac:dyDescent="0.3">
      <c r="M576" s="446"/>
    </row>
    <row r="577" spans="13:13" ht="20.100000000000001" customHeight="1" x14ac:dyDescent="0.3">
      <c r="M577" s="446"/>
    </row>
    <row r="578" spans="13:13" ht="20.100000000000001" customHeight="1" x14ac:dyDescent="0.3">
      <c r="M578" s="446"/>
    </row>
    <row r="579" spans="13:13" ht="20.100000000000001" customHeight="1" x14ac:dyDescent="0.3">
      <c r="M579" s="446"/>
    </row>
    <row r="580" spans="13:13" ht="20.100000000000001" customHeight="1" x14ac:dyDescent="0.3">
      <c r="M580" s="446"/>
    </row>
    <row r="581" spans="13:13" ht="20.100000000000001" customHeight="1" x14ac:dyDescent="0.3">
      <c r="M581" s="446"/>
    </row>
    <row r="582" spans="13:13" ht="20.100000000000001" customHeight="1" x14ac:dyDescent="0.3">
      <c r="M582" s="446"/>
    </row>
    <row r="583" spans="13:13" ht="20.100000000000001" customHeight="1" x14ac:dyDescent="0.3">
      <c r="M583" s="446"/>
    </row>
    <row r="584" spans="13:13" ht="20.100000000000001" customHeight="1" x14ac:dyDescent="0.3">
      <c r="M584" s="446"/>
    </row>
    <row r="585" spans="13:13" ht="20.100000000000001" customHeight="1" x14ac:dyDescent="0.3">
      <c r="M585" s="446"/>
    </row>
    <row r="586" spans="13:13" ht="20.100000000000001" customHeight="1" x14ac:dyDescent="0.3">
      <c r="M586" s="446"/>
    </row>
    <row r="587" spans="13:13" ht="20.100000000000001" customHeight="1" x14ac:dyDescent="0.3">
      <c r="M587" s="446"/>
    </row>
    <row r="588" spans="13:13" ht="20.100000000000001" customHeight="1" x14ac:dyDescent="0.3">
      <c r="M588" s="446"/>
    </row>
    <row r="589" spans="13:13" ht="20.100000000000001" customHeight="1" x14ac:dyDescent="0.3">
      <c r="M589" s="446"/>
    </row>
    <row r="590" spans="13:13" ht="20.100000000000001" customHeight="1" x14ac:dyDescent="0.3">
      <c r="M590" s="446"/>
    </row>
    <row r="591" spans="13:13" ht="20.100000000000001" customHeight="1" x14ac:dyDescent="0.3">
      <c r="M591" s="446"/>
    </row>
    <row r="592" spans="13:13" ht="20.100000000000001" customHeight="1" x14ac:dyDescent="0.3">
      <c r="M592" s="446"/>
    </row>
    <row r="593" spans="13:13" ht="20.100000000000001" customHeight="1" x14ac:dyDescent="0.3">
      <c r="M593" s="446"/>
    </row>
    <row r="594" spans="13:13" ht="20.100000000000001" customHeight="1" x14ac:dyDescent="0.3">
      <c r="M594" s="446"/>
    </row>
    <row r="595" spans="13:13" ht="20.100000000000001" customHeight="1" x14ac:dyDescent="0.3">
      <c r="M595" s="446"/>
    </row>
    <row r="596" spans="13:13" ht="20.100000000000001" customHeight="1" x14ac:dyDescent="0.3">
      <c r="M596" s="446"/>
    </row>
    <row r="597" spans="13:13" ht="20.100000000000001" customHeight="1" x14ac:dyDescent="0.3">
      <c r="M597" s="446"/>
    </row>
    <row r="598" spans="13:13" ht="20.100000000000001" customHeight="1" x14ac:dyDescent="0.3">
      <c r="M598" s="446"/>
    </row>
    <row r="599" spans="13:13" ht="20.100000000000001" customHeight="1" x14ac:dyDescent="0.3">
      <c r="M599" s="446"/>
    </row>
    <row r="600" spans="13:13" ht="20.100000000000001" customHeight="1" x14ac:dyDescent="0.3">
      <c r="M600" s="446"/>
    </row>
    <row r="601" spans="13:13" ht="20.100000000000001" customHeight="1" x14ac:dyDescent="0.3">
      <c r="M601" s="446"/>
    </row>
    <row r="602" spans="13:13" ht="20.100000000000001" customHeight="1" x14ac:dyDescent="0.3">
      <c r="M602" s="446"/>
    </row>
    <row r="603" spans="13:13" ht="20.100000000000001" customHeight="1" x14ac:dyDescent="0.3">
      <c r="M603" s="446"/>
    </row>
    <row r="604" spans="13:13" ht="20.100000000000001" customHeight="1" x14ac:dyDescent="0.3">
      <c r="M604" s="446"/>
    </row>
    <row r="605" spans="13:13" ht="20.100000000000001" customHeight="1" x14ac:dyDescent="0.3">
      <c r="M605" s="446"/>
    </row>
    <row r="606" spans="13:13" ht="20.100000000000001" customHeight="1" x14ac:dyDescent="0.3">
      <c r="M606" s="446"/>
    </row>
    <row r="607" spans="13:13" ht="20.100000000000001" customHeight="1" x14ac:dyDescent="0.3">
      <c r="M607" s="446"/>
    </row>
    <row r="608" spans="13:13" ht="20.100000000000001" customHeight="1" x14ac:dyDescent="0.3">
      <c r="M608" s="446"/>
    </row>
    <row r="609" spans="13:13" ht="20.100000000000001" customHeight="1" x14ac:dyDescent="0.3">
      <c r="M609" s="446"/>
    </row>
    <row r="610" spans="13:13" ht="20.100000000000001" customHeight="1" x14ac:dyDescent="0.3">
      <c r="M610" s="446"/>
    </row>
    <row r="611" spans="13:13" ht="20.100000000000001" customHeight="1" x14ac:dyDescent="0.3">
      <c r="M611" s="446"/>
    </row>
    <row r="612" spans="13:13" ht="20.100000000000001" customHeight="1" x14ac:dyDescent="0.3">
      <c r="M612" s="446"/>
    </row>
    <row r="613" spans="13:13" ht="20.100000000000001" customHeight="1" x14ac:dyDescent="0.3">
      <c r="M613" s="446"/>
    </row>
    <row r="614" spans="13:13" ht="20.100000000000001" customHeight="1" x14ac:dyDescent="0.3">
      <c r="M614" s="446"/>
    </row>
    <row r="615" spans="13:13" ht="20.100000000000001" customHeight="1" x14ac:dyDescent="0.3">
      <c r="M615" s="446"/>
    </row>
    <row r="616" spans="13:13" ht="20.100000000000001" customHeight="1" x14ac:dyDescent="0.3">
      <c r="M616" s="446"/>
    </row>
    <row r="617" spans="13:13" ht="20.100000000000001" customHeight="1" x14ac:dyDescent="0.3">
      <c r="M617" s="446"/>
    </row>
    <row r="618" spans="13:13" ht="20.100000000000001" customHeight="1" x14ac:dyDescent="0.3">
      <c r="M618" s="446"/>
    </row>
    <row r="619" spans="13:13" ht="20.100000000000001" customHeight="1" x14ac:dyDescent="0.3">
      <c r="M619" s="446"/>
    </row>
    <row r="620" spans="13:13" ht="20.100000000000001" customHeight="1" x14ac:dyDescent="0.3">
      <c r="M620" s="446"/>
    </row>
    <row r="621" spans="13:13" ht="20.100000000000001" customHeight="1" x14ac:dyDescent="0.3">
      <c r="M621" s="446"/>
    </row>
    <row r="622" spans="13:13" ht="20.100000000000001" customHeight="1" x14ac:dyDescent="0.3">
      <c r="M622" s="446"/>
    </row>
    <row r="623" spans="13:13" ht="20.100000000000001" customHeight="1" x14ac:dyDescent="0.3">
      <c r="M623" s="446"/>
    </row>
    <row r="624" spans="13:13" ht="20.100000000000001" customHeight="1" x14ac:dyDescent="0.3">
      <c r="M624" s="446"/>
    </row>
    <row r="625" spans="13:13" ht="20.100000000000001" customHeight="1" x14ac:dyDescent="0.3">
      <c r="M625" s="446"/>
    </row>
    <row r="626" spans="13:13" ht="20.100000000000001" customHeight="1" x14ac:dyDescent="0.3">
      <c r="M626" s="446"/>
    </row>
    <row r="627" spans="13:13" ht="20.100000000000001" customHeight="1" x14ac:dyDescent="0.3">
      <c r="M627" s="446"/>
    </row>
    <row r="628" spans="13:13" ht="20.100000000000001" customHeight="1" x14ac:dyDescent="0.3">
      <c r="M628" s="446"/>
    </row>
    <row r="629" spans="13:13" ht="20.100000000000001" customHeight="1" x14ac:dyDescent="0.3">
      <c r="M629" s="446"/>
    </row>
    <row r="630" spans="13:13" ht="20.100000000000001" customHeight="1" x14ac:dyDescent="0.3">
      <c r="M630" s="446"/>
    </row>
    <row r="631" spans="13:13" ht="20.100000000000001" customHeight="1" x14ac:dyDescent="0.3">
      <c r="M631" s="446"/>
    </row>
    <row r="632" spans="13:13" ht="20.100000000000001" customHeight="1" x14ac:dyDescent="0.3">
      <c r="M632" s="446"/>
    </row>
    <row r="633" spans="13:13" ht="20.100000000000001" customHeight="1" x14ac:dyDescent="0.3">
      <c r="M633" s="446"/>
    </row>
    <row r="634" spans="13:13" ht="20.100000000000001" customHeight="1" x14ac:dyDescent="0.3">
      <c r="M634" s="446"/>
    </row>
    <row r="635" spans="13:13" ht="20.100000000000001" customHeight="1" x14ac:dyDescent="0.3">
      <c r="M635" s="446"/>
    </row>
    <row r="636" spans="13:13" ht="20.100000000000001" customHeight="1" x14ac:dyDescent="0.3">
      <c r="M636" s="446"/>
    </row>
    <row r="637" spans="13:13" ht="20.100000000000001" customHeight="1" x14ac:dyDescent="0.3">
      <c r="M637" s="446"/>
    </row>
    <row r="638" spans="13:13" ht="20.100000000000001" customHeight="1" x14ac:dyDescent="0.3">
      <c r="M638" s="446"/>
    </row>
    <row r="639" spans="13:13" ht="20.100000000000001" customHeight="1" x14ac:dyDescent="0.3">
      <c r="M639" s="446"/>
    </row>
    <row r="640" spans="13:13" ht="20.100000000000001" customHeight="1" x14ac:dyDescent="0.3">
      <c r="M640" s="446"/>
    </row>
    <row r="641" spans="13:13" ht="20.100000000000001" customHeight="1" x14ac:dyDescent="0.3">
      <c r="M641" s="446"/>
    </row>
    <row r="642" spans="13:13" ht="20.100000000000001" customHeight="1" x14ac:dyDescent="0.3">
      <c r="M642" s="446"/>
    </row>
    <row r="643" spans="13:13" ht="20.100000000000001" customHeight="1" x14ac:dyDescent="0.3">
      <c r="M643" s="446"/>
    </row>
    <row r="644" spans="13:13" ht="20.100000000000001" customHeight="1" x14ac:dyDescent="0.3">
      <c r="M644" s="446"/>
    </row>
    <row r="645" spans="13:13" ht="20.100000000000001" customHeight="1" x14ac:dyDescent="0.3">
      <c r="M645" s="446"/>
    </row>
    <row r="646" spans="13:13" ht="20.100000000000001" customHeight="1" x14ac:dyDescent="0.3">
      <c r="M646" s="446"/>
    </row>
    <row r="647" spans="13:13" ht="20.100000000000001" customHeight="1" x14ac:dyDescent="0.3">
      <c r="M647" s="446"/>
    </row>
    <row r="648" spans="13:13" ht="20.100000000000001" customHeight="1" x14ac:dyDescent="0.3">
      <c r="M648" s="446"/>
    </row>
    <row r="649" spans="13:13" ht="20.100000000000001" customHeight="1" x14ac:dyDescent="0.3">
      <c r="M649" s="446"/>
    </row>
    <row r="650" spans="13:13" ht="20.100000000000001" customHeight="1" x14ac:dyDescent="0.3">
      <c r="M650" s="446"/>
    </row>
    <row r="651" spans="13:13" ht="20.100000000000001" customHeight="1" x14ac:dyDescent="0.3">
      <c r="M651" s="446"/>
    </row>
    <row r="652" spans="13:13" ht="20.100000000000001" customHeight="1" x14ac:dyDescent="0.3">
      <c r="M652" s="446"/>
    </row>
    <row r="653" spans="13:13" ht="20.100000000000001" customHeight="1" x14ac:dyDescent="0.3">
      <c r="M653" s="446"/>
    </row>
    <row r="654" spans="13:13" ht="20.100000000000001" customHeight="1" x14ac:dyDescent="0.3">
      <c r="M654" s="446"/>
    </row>
    <row r="655" spans="13:13" ht="20.100000000000001" customHeight="1" x14ac:dyDescent="0.3">
      <c r="M655" s="446"/>
    </row>
    <row r="656" spans="13:13" ht="20.100000000000001" customHeight="1" x14ac:dyDescent="0.3">
      <c r="M656" s="446"/>
    </row>
    <row r="657" spans="13:13" ht="20.100000000000001" customHeight="1" x14ac:dyDescent="0.3">
      <c r="M657" s="446"/>
    </row>
    <row r="658" spans="13:13" ht="20.100000000000001" customHeight="1" x14ac:dyDescent="0.3">
      <c r="M658" s="446"/>
    </row>
    <row r="659" spans="13:13" ht="20.100000000000001" customHeight="1" x14ac:dyDescent="0.3">
      <c r="M659" s="446"/>
    </row>
    <row r="660" spans="13:13" ht="20.100000000000001" customHeight="1" x14ac:dyDescent="0.3">
      <c r="M660" s="446"/>
    </row>
    <row r="661" spans="13:13" ht="20.100000000000001" customHeight="1" x14ac:dyDescent="0.3">
      <c r="M661" s="446"/>
    </row>
    <row r="662" spans="13:13" ht="20.100000000000001" customHeight="1" x14ac:dyDescent="0.3">
      <c r="M662" s="446"/>
    </row>
    <row r="663" spans="13:13" ht="20.100000000000001" customHeight="1" x14ac:dyDescent="0.3">
      <c r="M663" s="446"/>
    </row>
    <row r="664" spans="13:13" ht="20.100000000000001" customHeight="1" x14ac:dyDescent="0.3">
      <c r="M664" s="446"/>
    </row>
    <row r="665" spans="13:13" ht="20.100000000000001" customHeight="1" x14ac:dyDescent="0.3">
      <c r="M665" s="446"/>
    </row>
    <row r="666" spans="13:13" ht="20.100000000000001" customHeight="1" x14ac:dyDescent="0.3">
      <c r="M666" s="446"/>
    </row>
    <row r="667" spans="13:13" ht="20.100000000000001" customHeight="1" x14ac:dyDescent="0.3">
      <c r="M667" s="446"/>
    </row>
    <row r="668" spans="13:13" ht="20.100000000000001" customHeight="1" x14ac:dyDescent="0.3">
      <c r="M668" s="446"/>
    </row>
    <row r="669" spans="13:13" ht="20.100000000000001" customHeight="1" x14ac:dyDescent="0.3">
      <c r="M669" s="446"/>
    </row>
    <row r="670" spans="13:13" ht="20.100000000000001" customHeight="1" x14ac:dyDescent="0.3">
      <c r="M670" s="446"/>
    </row>
    <row r="671" spans="13:13" ht="20.100000000000001" customHeight="1" x14ac:dyDescent="0.3">
      <c r="M671" s="446"/>
    </row>
    <row r="672" spans="13:13" ht="20.100000000000001" customHeight="1" x14ac:dyDescent="0.3">
      <c r="M672" s="446"/>
    </row>
    <row r="673" spans="13:13" ht="20.100000000000001" customHeight="1" x14ac:dyDescent="0.3">
      <c r="M673" s="446"/>
    </row>
    <row r="674" spans="13:13" ht="20.100000000000001" customHeight="1" x14ac:dyDescent="0.3">
      <c r="M674" s="446"/>
    </row>
    <row r="675" spans="13:13" ht="20.100000000000001" customHeight="1" x14ac:dyDescent="0.3">
      <c r="M675" s="446"/>
    </row>
    <row r="676" spans="13:13" ht="20.100000000000001" customHeight="1" x14ac:dyDescent="0.3">
      <c r="M676" s="446"/>
    </row>
    <row r="677" spans="13:13" ht="20.100000000000001" customHeight="1" x14ac:dyDescent="0.3">
      <c r="M677" s="446"/>
    </row>
    <row r="678" spans="13:13" ht="20.100000000000001" customHeight="1" x14ac:dyDescent="0.3">
      <c r="M678" s="446"/>
    </row>
    <row r="679" spans="13:13" ht="20.100000000000001" customHeight="1" x14ac:dyDescent="0.3">
      <c r="M679" s="446"/>
    </row>
    <row r="680" spans="13:13" ht="20.100000000000001" customHeight="1" x14ac:dyDescent="0.3">
      <c r="M680" s="446"/>
    </row>
    <row r="681" spans="13:13" ht="20.100000000000001" customHeight="1" x14ac:dyDescent="0.3">
      <c r="M681" s="446"/>
    </row>
    <row r="682" spans="13:13" ht="20.100000000000001" customHeight="1" x14ac:dyDescent="0.3">
      <c r="M682" s="446"/>
    </row>
    <row r="683" spans="13:13" ht="20.100000000000001" customHeight="1" x14ac:dyDescent="0.3">
      <c r="M683" s="446"/>
    </row>
    <row r="684" spans="13:13" ht="20.100000000000001" customHeight="1" x14ac:dyDescent="0.3">
      <c r="M684" s="446"/>
    </row>
    <row r="685" spans="13:13" ht="20.100000000000001" customHeight="1" x14ac:dyDescent="0.3">
      <c r="M685" s="446"/>
    </row>
    <row r="686" spans="13:13" ht="20.100000000000001" customHeight="1" x14ac:dyDescent="0.3">
      <c r="M686" s="446"/>
    </row>
    <row r="687" spans="13:13" ht="20.100000000000001" customHeight="1" x14ac:dyDescent="0.3">
      <c r="M687" s="446"/>
    </row>
    <row r="688" spans="13:13" ht="20.100000000000001" customHeight="1" x14ac:dyDescent="0.3">
      <c r="M688" s="446"/>
    </row>
    <row r="689" spans="13:13" ht="20.100000000000001" customHeight="1" x14ac:dyDescent="0.3">
      <c r="M689" s="446"/>
    </row>
    <row r="690" spans="13:13" ht="20.100000000000001" customHeight="1" x14ac:dyDescent="0.3">
      <c r="M690" s="446"/>
    </row>
    <row r="691" spans="13:13" ht="20.100000000000001" customHeight="1" x14ac:dyDescent="0.3">
      <c r="M691" s="446"/>
    </row>
    <row r="692" spans="13:13" ht="20.100000000000001" customHeight="1" x14ac:dyDescent="0.3">
      <c r="M692" s="446"/>
    </row>
    <row r="693" spans="13:13" ht="20.100000000000001" customHeight="1" x14ac:dyDescent="0.3">
      <c r="M693" s="446"/>
    </row>
    <row r="694" spans="13:13" ht="20.100000000000001" customHeight="1" x14ac:dyDescent="0.3">
      <c r="M694" s="446"/>
    </row>
    <row r="695" spans="13:13" ht="20.100000000000001" customHeight="1" x14ac:dyDescent="0.3">
      <c r="M695" s="446"/>
    </row>
    <row r="696" spans="13:13" ht="20.100000000000001" customHeight="1" x14ac:dyDescent="0.3">
      <c r="M696" s="446"/>
    </row>
    <row r="697" spans="13:13" ht="20.100000000000001" customHeight="1" x14ac:dyDescent="0.3">
      <c r="M697" s="446"/>
    </row>
    <row r="698" spans="13:13" ht="20.100000000000001" customHeight="1" x14ac:dyDescent="0.3">
      <c r="M698" s="446"/>
    </row>
    <row r="699" spans="13:13" ht="20.100000000000001" customHeight="1" x14ac:dyDescent="0.3">
      <c r="M699" s="446"/>
    </row>
    <row r="700" spans="13:13" ht="20.100000000000001" customHeight="1" x14ac:dyDescent="0.3">
      <c r="M700" s="446"/>
    </row>
    <row r="701" spans="13:13" ht="20.100000000000001" customHeight="1" x14ac:dyDescent="0.3">
      <c r="M701" s="446"/>
    </row>
    <row r="702" spans="13:13" ht="20.100000000000001" customHeight="1" x14ac:dyDescent="0.3">
      <c r="M702" s="446"/>
    </row>
    <row r="703" spans="13:13" ht="20.100000000000001" customHeight="1" x14ac:dyDescent="0.3">
      <c r="M703" s="446"/>
    </row>
    <row r="704" spans="13:13" ht="20.100000000000001" customHeight="1" x14ac:dyDescent="0.3">
      <c r="M704" s="446"/>
    </row>
    <row r="705" spans="13:13" ht="20.100000000000001" customHeight="1" x14ac:dyDescent="0.3">
      <c r="M705" s="446"/>
    </row>
    <row r="706" spans="13:13" ht="20.100000000000001" customHeight="1" x14ac:dyDescent="0.3">
      <c r="M706" s="446"/>
    </row>
    <row r="707" spans="13:13" ht="20.100000000000001" customHeight="1" x14ac:dyDescent="0.3">
      <c r="M707" s="446"/>
    </row>
    <row r="708" spans="13:13" ht="20.100000000000001" customHeight="1" x14ac:dyDescent="0.3">
      <c r="M708" s="446"/>
    </row>
    <row r="709" spans="13:13" ht="20.100000000000001" customHeight="1" x14ac:dyDescent="0.3">
      <c r="M709" s="446"/>
    </row>
    <row r="710" spans="13:13" ht="20.100000000000001" customHeight="1" x14ac:dyDescent="0.3">
      <c r="M710" s="446"/>
    </row>
    <row r="711" spans="13:13" ht="20.100000000000001" customHeight="1" x14ac:dyDescent="0.3">
      <c r="M711" s="446"/>
    </row>
    <row r="712" spans="13:13" ht="20.100000000000001" customHeight="1" x14ac:dyDescent="0.3">
      <c r="M712" s="446"/>
    </row>
    <row r="713" spans="13:13" ht="20.100000000000001" customHeight="1" x14ac:dyDescent="0.3">
      <c r="M713" s="446"/>
    </row>
    <row r="714" spans="13:13" ht="20.100000000000001" customHeight="1" x14ac:dyDescent="0.3">
      <c r="M714" s="446"/>
    </row>
    <row r="715" spans="13:13" ht="20.100000000000001" customHeight="1" x14ac:dyDescent="0.3">
      <c r="M715" s="446"/>
    </row>
    <row r="716" spans="13:13" ht="20.100000000000001" customHeight="1" x14ac:dyDescent="0.3">
      <c r="M716" s="446"/>
    </row>
    <row r="717" spans="13:13" ht="20.100000000000001" customHeight="1" x14ac:dyDescent="0.3">
      <c r="M717" s="446"/>
    </row>
    <row r="718" spans="13:13" ht="20.100000000000001" customHeight="1" x14ac:dyDescent="0.3">
      <c r="M718" s="446"/>
    </row>
    <row r="719" spans="13:13" ht="20.100000000000001" customHeight="1" x14ac:dyDescent="0.3">
      <c r="M719" s="446"/>
    </row>
    <row r="720" spans="13:13" ht="20.100000000000001" customHeight="1" x14ac:dyDescent="0.3">
      <c r="M720" s="446"/>
    </row>
    <row r="721" spans="13:13" ht="20.100000000000001" customHeight="1" x14ac:dyDescent="0.3">
      <c r="M721" s="446"/>
    </row>
    <row r="722" spans="13:13" ht="20.100000000000001" customHeight="1" x14ac:dyDescent="0.3">
      <c r="M722" s="446"/>
    </row>
    <row r="723" spans="13:13" ht="20.100000000000001" customHeight="1" x14ac:dyDescent="0.3">
      <c r="M723" s="446"/>
    </row>
    <row r="724" spans="13:13" ht="20.100000000000001" customHeight="1" x14ac:dyDescent="0.3">
      <c r="M724" s="446"/>
    </row>
    <row r="725" spans="13:13" ht="20.100000000000001" customHeight="1" x14ac:dyDescent="0.3">
      <c r="M725" s="446"/>
    </row>
    <row r="726" spans="13:13" ht="20.100000000000001" customHeight="1" x14ac:dyDescent="0.3">
      <c r="M726" s="446"/>
    </row>
    <row r="727" spans="13:13" ht="20.100000000000001" customHeight="1" x14ac:dyDescent="0.3">
      <c r="M727" s="446"/>
    </row>
    <row r="728" spans="13:13" ht="20.100000000000001" customHeight="1" x14ac:dyDescent="0.3">
      <c r="M728" s="446"/>
    </row>
    <row r="729" spans="13:13" ht="20.100000000000001" customHeight="1" x14ac:dyDescent="0.3">
      <c r="M729" s="446"/>
    </row>
    <row r="730" spans="13:13" ht="20.100000000000001" customHeight="1" x14ac:dyDescent="0.3">
      <c r="M730" s="446"/>
    </row>
    <row r="731" spans="13:13" ht="20.100000000000001" customHeight="1" x14ac:dyDescent="0.3">
      <c r="M731" s="446"/>
    </row>
    <row r="732" spans="13:13" ht="20.100000000000001" customHeight="1" x14ac:dyDescent="0.3">
      <c r="M732" s="446"/>
    </row>
    <row r="733" spans="13:13" ht="20.100000000000001" customHeight="1" x14ac:dyDescent="0.3">
      <c r="M733" s="446"/>
    </row>
    <row r="734" spans="13:13" ht="20.100000000000001" customHeight="1" x14ac:dyDescent="0.3">
      <c r="M734" s="446"/>
    </row>
    <row r="735" spans="13:13" ht="20.100000000000001" customHeight="1" x14ac:dyDescent="0.3">
      <c r="M735" s="446"/>
    </row>
    <row r="736" spans="13:13" ht="20.100000000000001" customHeight="1" x14ac:dyDescent="0.3">
      <c r="M736" s="446"/>
    </row>
    <row r="737" spans="13:13" ht="20.100000000000001" customHeight="1" x14ac:dyDescent="0.3">
      <c r="M737" s="446"/>
    </row>
    <row r="738" spans="13:13" ht="20.100000000000001" customHeight="1" x14ac:dyDescent="0.3">
      <c r="M738" s="446"/>
    </row>
    <row r="739" spans="13:13" ht="20.100000000000001" customHeight="1" x14ac:dyDescent="0.3">
      <c r="M739" s="446"/>
    </row>
    <row r="740" spans="13:13" ht="20.100000000000001" customHeight="1" x14ac:dyDescent="0.3">
      <c r="M740" s="446"/>
    </row>
    <row r="741" spans="13:13" ht="20.100000000000001" customHeight="1" x14ac:dyDescent="0.3">
      <c r="M741" s="446"/>
    </row>
    <row r="742" spans="13:13" ht="20.100000000000001" customHeight="1" x14ac:dyDescent="0.3">
      <c r="M742" s="446"/>
    </row>
    <row r="743" spans="13:13" ht="20.100000000000001" customHeight="1" x14ac:dyDescent="0.3">
      <c r="M743" s="446"/>
    </row>
    <row r="744" spans="13:13" ht="20.100000000000001" customHeight="1" x14ac:dyDescent="0.3">
      <c r="M744" s="446"/>
    </row>
    <row r="745" spans="13:13" ht="20.100000000000001" customHeight="1" x14ac:dyDescent="0.3">
      <c r="M745" s="446"/>
    </row>
    <row r="746" spans="13:13" ht="20.100000000000001" customHeight="1" x14ac:dyDescent="0.3">
      <c r="M746" s="446"/>
    </row>
    <row r="747" spans="13:13" ht="20.100000000000001" customHeight="1" x14ac:dyDescent="0.3">
      <c r="M747" s="446"/>
    </row>
    <row r="748" spans="13:13" ht="20.100000000000001" customHeight="1" x14ac:dyDescent="0.3">
      <c r="M748" s="446"/>
    </row>
    <row r="749" spans="13:13" ht="20.100000000000001" customHeight="1" x14ac:dyDescent="0.3">
      <c r="M749" s="446"/>
    </row>
    <row r="750" spans="13:13" ht="20.100000000000001" customHeight="1" x14ac:dyDescent="0.3">
      <c r="M750" s="446"/>
    </row>
    <row r="751" spans="13:13" ht="20.100000000000001" customHeight="1" x14ac:dyDescent="0.3">
      <c r="M751" s="446"/>
    </row>
  </sheetData>
  <mergeCells count="240">
    <mergeCell ref="C90:H90"/>
    <mergeCell ref="D138:F138"/>
    <mergeCell ref="D132:F132"/>
    <mergeCell ref="D118:F118"/>
    <mergeCell ref="C114:F114"/>
    <mergeCell ref="C115:F115"/>
    <mergeCell ref="C150:K150"/>
    <mergeCell ref="D151:F151"/>
    <mergeCell ref="G152:H152"/>
    <mergeCell ref="H146:H148"/>
    <mergeCell ref="G149:H149"/>
    <mergeCell ref="D152:F152"/>
    <mergeCell ref="G92:G98"/>
    <mergeCell ref="D93:F93"/>
    <mergeCell ref="D94:F94"/>
    <mergeCell ref="D97:F97"/>
    <mergeCell ref="C102:K102"/>
    <mergeCell ref="D103:F103"/>
    <mergeCell ref="C113:J113"/>
    <mergeCell ref="C112:J112"/>
    <mergeCell ref="M37:M38"/>
    <mergeCell ref="C28:L28"/>
    <mergeCell ref="C106:K106"/>
    <mergeCell ref="D107:F107"/>
    <mergeCell ref="C108:K108"/>
    <mergeCell ref="D109:F109"/>
    <mergeCell ref="C91:L91"/>
    <mergeCell ref="D35:F35"/>
    <mergeCell ref="D65:F65"/>
    <mergeCell ref="D46:F46"/>
    <mergeCell ref="D59:F59"/>
    <mergeCell ref="D64:F64"/>
    <mergeCell ref="D63:F63"/>
    <mergeCell ref="D49:F49"/>
    <mergeCell ref="D50:F50"/>
    <mergeCell ref="D51:F51"/>
    <mergeCell ref="D52:F52"/>
    <mergeCell ref="M41:M59"/>
    <mergeCell ref="D29:F29"/>
    <mergeCell ref="D67:F67"/>
    <mergeCell ref="C60:H60"/>
    <mergeCell ref="C40:L40"/>
    <mergeCell ref="C61:L61"/>
    <mergeCell ref="C39:H39"/>
    <mergeCell ref="H168:H170"/>
    <mergeCell ref="D170:F170"/>
    <mergeCell ref="C167:K167"/>
    <mergeCell ref="D168:F168"/>
    <mergeCell ref="D163:F163"/>
    <mergeCell ref="H140:H142"/>
    <mergeCell ref="D154:F154"/>
    <mergeCell ref="D166:F166"/>
    <mergeCell ref="D142:F142"/>
    <mergeCell ref="C153:K153"/>
    <mergeCell ref="H154:H160"/>
    <mergeCell ref="G161:H161"/>
    <mergeCell ref="D155:F155"/>
    <mergeCell ref="D160:F160"/>
    <mergeCell ref="D157:F157"/>
    <mergeCell ref="D156:F156"/>
    <mergeCell ref="D158:F158"/>
    <mergeCell ref="D159:F159"/>
    <mergeCell ref="H163:H165"/>
    <mergeCell ref="D169:F169"/>
    <mergeCell ref="G166:H166"/>
    <mergeCell ref="C145:K145"/>
    <mergeCell ref="D146:F146"/>
    <mergeCell ref="D149:F149"/>
    <mergeCell ref="M70:M88"/>
    <mergeCell ref="D131:F131"/>
    <mergeCell ref="H129:H131"/>
    <mergeCell ref="D140:F140"/>
    <mergeCell ref="D143:F143"/>
    <mergeCell ref="G143:H143"/>
    <mergeCell ref="D83:F83"/>
    <mergeCell ref="D84:F84"/>
    <mergeCell ref="D85:F85"/>
    <mergeCell ref="D86:F86"/>
    <mergeCell ref="D87:F87"/>
    <mergeCell ref="D88:F88"/>
    <mergeCell ref="G70:G89"/>
    <mergeCell ref="D99:F99"/>
    <mergeCell ref="D92:F92"/>
    <mergeCell ref="D70:F70"/>
    <mergeCell ref="D71:F71"/>
    <mergeCell ref="D72:F72"/>
    <mergeCell ref="L92:L98"/>
    <mergeCell ref="D98:F98"/>
    <mergeCell ref="L70:L88"/>
    <mergeCell ref="D73:F73"/>
    <mergeCell ref="D89:F89"/>
    <mergeCell ref="M92:M98"/>
    <mergeCell ref="D179:F179"/>
    <mergeCell ref="D181:F181"/>
    <mergeCell ref="D177:F177"/>
    <mergeCell ref="D171:F171"/>
    <mergeCell ref="G171:H171"/>
    <mergeCell ref="C173:F173"/>
    <mergeCell ref="C172:J172"/>
    <mergeCell ref="C176:L176"/>
    <mergeCell ref="C178:L178"/>
    <mergeCell ref="C180:L180"/>
    <mergeCell ref="D175:F175"/>
    <mergeCell ref="C162:K162"/>
    <mergeCell ref="D147:F147"/>
    <mergeCell ref="D148:F148"/>
    <mergeCell ref="D161:F161"/>
    <mergeCell ref="D62:F62"/>
    <mergeCell ref="L37:L38"/>
    <mergeCell ref="G29:G38"/>
    <mergeCell ref="D53:F53"/>
    <mergeCell ref="D54:F54"/>
    <mergeCell ref="D55:F55"/>
    <mergeCell ref="D56:F56"/>
    <mergeCell ref="D57:F57"/>
    <mergeCell ref="D58:F58"/>
    <mergeCell ref="D41:F41"/>
    <mergeCell ref="G41:G59"/>
    <mergeCell ref="D42:F42"/>
    <mergeCell ref="D44:F44"/>
    <mergeCell ref="D45:F45"/>
    <mergeCell ref="D47:F47"/>
    <mergeCell ref="D36:F36"/>
    <mergeCell ref="D66:F66"/>
    <mergeCell ref="D37:F37"/>
    <mergeCell ref="D38:F38"/>
    <mergeCell ref="C116:F116"/>
    <mergeCell ref="D210:F210"/>
    <mergeCell ref="D130:F130"/>
    <mergeCell ref="C117:J117"/>
    <mergeCell ref="D119:F119"/>
    <mergeCell ref="D137:F137"/>
    <mergeCell ref="C122:J122"/>
    <mergeCell ref="D135:F135"/>
    <mergeCell ref="G135:H135"/>
    <mergeCell ref="G119:H119"/>
    <mergeCell ref="C136:L136"/>
    <mergeCell ref="G138:H138"/>
    <mergeCell ref="C139:L139"/>
    <mergeCell ref="C123:J123"/>
    <mergeCell ref="D124:F124"/>
    <mergeCell ref="D125:F125"/>
    <mergeCell ref="G125:H125"/>
    <mergeCell ref="D134:F134"/>
    <mergeCell ref="D201:F201"/>
    <mergeCell ref="C189:J189"/>
    <mergeCell ref="D203:F203"/>
    <mergeCell ref="D204:F204"/>
    <mergeCell ref="D195:F195"/>
    <mergeCell ref="D196:F196"/>
    <mergeCell ref="D190:F190"/>
    <mergeCell ref="D197:F197"/>
    <mergeCell ref="D200:F200"/>
    <mergeCell ref="D198:F198"/>
    <mergeCell ref="D185:F185"/>
    <mergeCell ref="G132:H132"/>
    <mergeCell ref="D165:F165"/>
    <mergeCell ref="D164:F164"/>
    <mergeCell ref="D24:F24"/>
    <mergeCell ref="B26:F26"/>
    <mergeCell ref="C27:J27"/>
    <mergeCell ref="G62:G67"/>
    <mergeCell ref="D30:F30"/>
    <mergeCell ref="D31:F31"/>
    <mergeCell ref="D32:F32"/>
    <mergeCell ref="D33:F33"/>
    <mergeCell ref="D34:F34"/>
    <mergeCell ref="D77:F77"/>
    <mergeCell ref="D78:F78"/>
    <mergeCell ref="D79:F79"/>
    <mergeCell ref="D80:F80"/>
    <mergeCell ref="D81:F81"/>
    <mergeCell ref="D82:F82"/>
    <mergeCell ref="C104:K104"/>
    <mergeCell ref="D105:F105"/>
    <mergeCell ref="L62:L67"/>
    <mergeCell ref="M62:M67"/>
    <mergeCell ref="L41:L59"/>
    <mergeCell ref="C199:J199"/>
    <mergeCell ref="C202:J202"/>
    <mergeCell ref="D191:F191"/>
    <mergeCell ref="D186:F186"/>
    <mergeCell ref="D188:F188"/>
    <mergeCell ref="D192:F192"/>
    <mergeCell ref="D193:F193"/>
    <mergeCell ref="D194:F194"/>
    <mergeCell ref="D48:F48"/>
    <mergeCell ref="D43:F43"/>
    <mergeCell ref="C68:H68"/>
    <mergeCell ref="D111:F111"/>
    <mergeCell ref="C101:J101"/>
    <mergeCell ref="C110:K110"/>
    <mergeCell ref="D95:F95"/>
    <mergeCell ref="D96:F96"/>
    <mergeCell ref="C100:H100"/>
    <mergeCell ref="C69:L69"/>
    <mergeCell ref="D74:F74"/>
    <mergeCell ref="D75:F75"/>
    <mergeCell ref="D76:F76"/>
    <mergeCell ref="M29:M36"/>
    <mergeCell ref="L29:L36"/>
    <mergeCell ref="A1:M1"/>
    <mergeCell ref="A2:M2"/>
    <mergeCell ref="F5:I5"/>
    <mergeCell ref="F6:I6"/>
    <mergeCell ref="F7:I7"/>
    <mergeCell ref="F15:I15"/>
    <mergeCell ref="F16:I16"/>
    <mergeCell ref="B19:F19"/>
    <mergeCell ref="D23:F23"/>
    <mergeCell ref="F14:I14"/>
    <mergeCell ref="F9:I9"/>
    <mergeCell ref="F12:I12"/>
    <mergeCell ref="F13:I13"/>
    <mergeCell ref="B20:F20"/>
    <mergeCell ref="F8:I8"/>
    <mergeCell ref="J224:M224"/>
    <mergeCell ref="C121:J121"/>
    <mergeCell ref="C120:J120"/>
    <mergeCell ref="D129:F129"/>
    <mergeCell ref="C205:J205"/>
    <mergeCell ref="C174:L174"/>
    <mergeCell ref="C128:L128"/>
    <mergeCell ref="C133:L133"/>
    <mergeCell ref="J225:M225"/>
    <mergeCell ref="C144:J144"/>
    <mergeCell ref="D141:F141"/>
    <mergeCell ref="C127:J127"/>
    <mergeCell ref="C126:J126"/>
    <mergeCell ref="C213:J213"/>
    <mergeCell ref="C182:J182"/>
    <mergeCell ref="C183:F183"/>
    <mergeCell ref="C184:J184"/>
    <mergeCell ref="C187:J187"/>
    <mergeCell ref="D209:F209"/>
    <mergeCell ref="D207:F207"/>
    <mergeCell ref="D206:F206"/>
    <mergeCell ref="D208:F208"/>
    <mergeCell ref="D212:F212"/>
    <mergeCell ref="D211:F211"/>
  </mergeCells>
  <hyperlinks>
    <hyperlink ref="M29" r:id="rId1"/>
    <hyperlink ref="M37" r:id="rId2"/>
    <hyperlink ref="M41" r:id="rId3"/>
    <hyperlink ref="M62" r:id="rId4"/>
    <hyperlink ref="M70" r:id="rId5"/>
    <hyperlink ref="M89" r:id="rId6"/>
    <hyperlink ref="M92" r:id="rId7"/>
    <hyperlink ref="M99" r:id="rId8"/>
    <hyperlink ref="M103" r:id="rId9"/>
    <hyperlink ref="M105" r:id="rId10"/>
    <hyperlink ref="M107" r:id="rId11"/>
    <hyperlink ref="M109" r:id="rId12"/>
    <hyperlink ref="M111" r:id="rId13"/>
    <hyperlink ref="M118" r:id="rId14"/>
    <hyperlink ref="M124" r:id="rId15"/>
    <hyperlink ref="M129" r:id="rId16"/>
    <hyperlink ref="M130" r:id="rId17"/>
    <hyperlink ref="M131" r:id="rId18"/>
    <hyperlink ref="M134" r:id="rId19"/>
    <hyperlink ref="M137" r:id="rId20"/>
    <hyperlink ref="M140" r:id="rId21"/>
    <hyperlink ref="M141" r:id="rId22"/>
    <hyperlink ref="M142" r:id="rId23"/>
    <hyperlink ref="M146" r:id="rId24"/>
    <hyperlink ref="M147" r:id="rId25"/>
    <hyperlink ref="M148" r:id="rId26"/>
    <hyperlink ref="M151" r:id="rId27"/>
    <hyperlink ref="M154" r:id="rId28"/>
    <hyperlink ref="M155" r:id="rId29"/>
    <hyperlink ref="M156" r:id="rId30"/>
    <hyperlink ref="M157" r:id="rId31"/>
    <hyperlink ref="M158" r:id="rId32"/>
    <hyperlink ref="M159" r:id="rId33"/>
    <hyperlink ref="M160" r:id="rId34"/>
    <hyperlink ref="M163" r:id="rId35"/>
    <hyperlink ref="M164" r:id="rId36"/>
    <hyperlink ref="M165" r:id="rId37"/>
    <hyperlink ref="M168" r:id="rId38"/>
    <hyperlink ref="M170" r:id="rId39"/>
    <hyperlink ref="M169" r:id="rId40"/>
    <hyperlink ref="M175" r:id="rId41"/>
    <hyperlink ref="M177" r:id="rId42"/>
    <hyperlink ref="M179" r:id="rId43"/>
    <hyperlink ref="M181" r:id="rId44"/>
    <hyperlink ref="M198" r:id="rId45"/>
  </hyperlinks>
  <pageMargins left="0.511811023622047" right="0.47244094488188998" top="0.4" bottom="0.4" header="0" footer="0"/>
  <pageSetup paperSize="9" scale="60" firstPageNumber="65" orientation="portrait" useFirstPageNumber="1" verticalDpi="300" r:id="rId46"/>
  <rowBreaks count="4" manualBreakCount="4">
    <brk id="60" max="12" man="1"/>
    <brk id="105" max="12" man="1"/>
    <brk id="149" max="12" man="1"/>
    <brk id="188"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3"/>
  <sheetViews>
    <sheetView tabSelected="1" view="pageBreakPreview" topLeftCell="F145" zoomScaleNormal="100" zoomScaleSheetLayoutView="100" workbookViewId="0">
      <selection activeCell="I165" sqref="I165"/>
    </sheetView>
  </sheetViews>
  <sheetFormatPr defaultColWidth="9.140625" defaultRowHeight="15" customHeight="1" x14ac:dyDescent="0.3"/>
  <cols>
    <col min="1" max="1" width="3.7109375" style="2" customWidth="1"/>
    <col min="2" max="3" width="3.140625" style="2" customWidth="1"/>
    <col min="4" max="4" width="3.42578125" style="363" customWidth="1"/>
    <col min="5" max="5" width="3.7109375" style="2" customWidth="1"/>
    <col min="6" max="6" width="26.28515625" style="2" customWidth="1"/>
    <col min="7" max="7" width="3.140625" style="2" customWidth="1"/>
    <col min="8" max="8" width="2.5703125" style="2" customWidth="1"/>
    <col min="9" max="9" width="69.42578125" style="2" customWidth="1"/>
    <col min="10" max="10" width="8.5703125" style="2" customWidth="1"/>
    <col min="11" max="12" width="9.28515625" style="2" customWidth="1"/>
    <col min="13" max="13" width="7.42578125" style="510" customWidth="1"/>
    <col min="14" max="14" width="8.5703125" style="510" bestFit="1" customWidth="1"/>
    <col min="15" max="15" width="8.28515625" style="2" customWidth="1"/>
    <col min="16" max="17" width="11.42578125" style="2" bestFit="1" customWidth="1"/>
    <col min="18" max="16384" width="9.140625" style="2"/>
  </cols>
  <sheetData>
    <row r="1" spans="1:14" ht="15" customHeight="1" x14ac:dyDescent="0.3">
      <c r="A1" s="1006" t="s">
        <v>207</v>
      </c>
      <c r="B1" s="1006"/>
      <c r="C1" s="1006"/>
      <c r="D1" s="1006"/>
      <c r="E1" s="1006"/>
      <c r="F1" s="1006"/>
      <c r="G1" s="1006"/>
      <c r="H1" s="1006"/>
      <c r="I1" s="1006"/>
      <c r="J1" s="1006"/>
      <c r="K1" s="1006"/>
      <c r="L1" s="1006"/>
      <c r="M1" s="1006"/>
      <c r="N1" s="1006"/>
    </row>
    <row r="2" spans="1:14" ht="15" customHeight="1" x14ac:dyDescent="0.3">
      <c r="A2" s="1006" t="s">
        <v>228</v>
      </c>
      <c r="B2" s="1006"/>
      <c r="C2" s="1006"/>
      <c r="D2" s="1006"/>
      <c r="E2" s="1006"/>
      <c r="F2" s="1006"/>
      <c r="G2" s="1006"/>
      <c r="H2" s="1006"/>
      <c r="I2" s="1006"/>
      <c r="J2" s="1006"/>
      <c r="K2" s="1006"/>
      <c r="L2" s="1006"/>
      <c r="M2" s="1006"/>
      <c r="N2" s="1006"/>
    </row>
    <row r="3" spans="1:14" x14ac:dyDescent="0.3">
      <c r="A3" s="3"/>
      <c r="B3" s="3"/>
      <c r="C3" s="3"/>
      <c r="D3" s="304"/>
      <c r="E3" s="3"/>
      <c r="F3" s="3"/>
      <c r="G3" s="3"/>
      <c r="H3" s="3"/>
      <c r="I3" s="3"/>
      <c r="J3" s="3"/>
      <c r="K3" s="282"/>
      <c r="L3" s="3"/>
      <c r="M3" s="503"/>
      <c r="N3" s="503"/>
    </row>
    <row r="4" spans="1:14" x14ac:dyDescent="0.3">
      <c r="A4" s="283" t="s">
        <v>208</v>
      </c>
      <c r="B4" s="283"/>
      <c r="C4" s="284"/>
      <c r="D4" s="305"/>
      <c r="E4" s="285"/>
      <c r="F4" s="285"/>
      <c r="G4" s="285"/>
      <c r="H4" s="285"/>
      <c r="I4" s="284"/>
      <c r="J4" s="284"/>
      <c r="K4" s="286"/>
      <c r="L4" s="284"/>
      <c r="M4" s="503"/>
      <c r="N4" s="503"/>
    </row>
    <row r="5" spans="1:14" x14ac:dyDescent="0.3">
      <c r="A5" s="284"/>
      <c r="B5" s="284"/>
      <c r="C5" s="284" t="s">
        <v>209</v>
      </c>
      <c r="D5" s="305"/>
      <c r="E5" s="284"/>
      <c r="H5" s="284" t="s">
        <v>210</v>
      </c>
      <c r="I5" s="303" t="str">
        <f>PENDIDIKAN!F5</f>
        <v>Dr. Wilson Novarino, M.Si</v>
      </c>
      <c r="J5" s="303"/>
      <c r="K5" s="303"/>
      <c r="L5" s="303"/>
      <c r="M5" s="504"/>
      <c r="N5" s="504"/>
    </row>
    <row r="6" spans="1:14" x14ac:dyDescent="0.3">
      <c r="A6" s="284"/>
      <c r="B6" s="284"/>
      <c r="C6" s="284" t="s">
        <v>211</v>
      </c>
      <c r="D6" s="305"/>
      <c r="E6" s="284"/>
      <c r="H6" s="284" t="s">
        <v>210</v>
      </c>
      <c r="I6" s="396" t="str">
        <f>PENDIDIKAN!F6</f>
        <v>19711103 199802 1 001</v>
      </c>
      <c r="J6" s="303"/>
      <c r="K6" s="303"/>
      <c r="L6" s="303"/>
      <c r="M6" s="504"/>
      <c r="N6" s="504"/>
    </row>
    <row r="7" spans="1:14" x14ac:dyDescent="0.3">
      <c r="A7" s="284"/>
      <c r="B7" s="284"/>
      <c r="C7" s="284" t="s">
        <v>212</v>
      </c>
      <c r="D7" s="305"/>
      <c r="E7" s="284"/>
      <c r="H7" s="284" t="s">
        <v>210</v>
      </c>
      <c r="I7" s="396" t="str">
        <f>PENDIDIKAN!F7</f>
        <v>Penata Tk. I / III.d</v>
      </c>
      <c r="J7" s="303"/>
      <c r="K7" s="303"/>
      <c r="L7" s="303"/>
      <c r="M7" s="504"/>
      <c r="N7" s="504"/>
    </row>
    <row r="8" spans="1:14" x14ac:dyDescent="0.3">
      <c r="A8" s="284"/>
      <c r="B8" s="284"/>
      <c r="C8" s="284" t="s">
        <v>279</v>
      </c>
      <c r="D8" s="305"/>
      <c r="E8" s="284"/>
      <c r="H8" s="284" t="s">
        <v>210</v>
      </c>
      <c r="I8" s="396" t="str">
        <f>PENDIDIKAN!F8</f>
        <v xml:space="preserve">Ketua Jurusan Biologi </v>
      </c>
      <c r="J8" s="303"/>
      <c r="K8" s="303"/>
      <c r="L8" s="303"/>
      <c r="M8" s="504" t="s">
        <v>243</v>
      </c>
      <c r="N8" s="504"/>
    </row>
    <row r="9" spans="1:14" x14ac:dyDescent="0.3">
      <c r="A9" s="284"/>
      <c r="B9" s="284"/>
      <c r="C9" s="284" t="s">
        <v>214</v>
      </c>
      <c r="D9" s="305"/>
      <c r="E9" s="284"/>
      <c r="H9" s="284" t="s">
        <v>210</v>
      </c>
      <c r="I9" s="396" t="str">
        <f>PENDIDIKAN!F9</f>
        <v>Fakultas MIPA Universitas Andalas</v>
      </c>
      <c r="J9" s="303"/>
      <c r="K9" s="303"/>
      <c r="L9" s="303"/>
      <c r="M9" s="504"/>
      <c r="N9" s="504"/>
    </row>
    <row r="10" spans="1:14" x14ac:dyDescent="0.3">
      <c r="A10" s="284"/>
      <c r="B10" s="284"/>
      <c r="C10" s="284"/>
      <c r="D10" s="305"/>
      <c r="E10" s="284"/>
      <c r="H10" s="284"/>
      <c r="I10" s="303"/>
      <c r="J10" s="283"/>
      <c r="K10" s="283"/>
      <c r="L10" s="283"/>
      <c r="M10" s="503"/>
      <c r="N10" s="503"/>
    </row>
    <row r="11" spans="1:14" x14ac:dyDescent="0.3">
      <c r="A11" s="283" t="s">
        <v>215</v>
      </c>
      <c r="B11" s="283"/>
      <c r="C11" s="284"/>
      <c r="D11" s="305"/>
      <c r="E11" s="285"/>
      <c r="H11" s="285"/>
      <c r="I11" s="303"/>
      <c r="J11" s="284"/>
      <c r="K11" s="286"/>
      <c r="L11" s="284"/>
      <c r="M11" s="503"/>
      <c r="N11" s="503"/>
    </row>
    <row r="12" spans="1:14" x14ac:dyDescent="0.3">
      <c r="A12" s="284"/>
      <c r="B12" s="284"/>
      <c r="C12" s="284" t="s">
        <v>216</v>
      </c>
      <c r="D12" s="305"/>
      <c r="E12" s="284"/>
      <c r="H12" s="284" t="s">
        <v>210</v>
      </c>
      <c r="I12" s="303" t="str">
        <f>PENDIDIKAN!F12</f>
        <v>Dr. Aadrean, S.Si, M.Si</v>
      </c>
      <c r="J12" s="303"/>
      <c r="K12" s="303"/>
      <c r="L12" s="303"/>
      <c r="M12" s="503"/>
      <c r="N12" s="503"/>
    </row>
    <row r="13" spans="1:14" x14ac:dyDescent="0.3">
      <c r="A13" s="284"/>
      <c r="B13" s="284"/>
      <c r="C13" s="284" t="s">
        <v>217</v>
      </c>
      <c r="D13" s="305"/>
      <c r="E13" s="284"/>
      <c r="H13" s="284" t="s">
        <v>210</v>
      </c>
      <c r="I13" s="396" t="str">
        <f>PENDIDIKAN!F13</f>
        <v>19860204 201212 1 001</v>
      </c>
      <c r="J13" s="283"/>
      <c r="K13" s="283"/>
      <c r="L13" s="283"/>
      <c r="M13" s="503"/>
      <c r="N13" s="503"/>
    </row>
    <row r="14" spans="1:14" x14ac:dyDescent="0.3">
      <c r="A14" s="284"/>
      <c r="B14" s="284"/>
      <c r="C14" s="284" t="s">
        <v>212</v>
      </c>
      <c r="D14" s="305"/>
      <c r="E14" s="284"/>
      <c r="H14" s="284" t="s">
        <v>210</v>
      </c>
      <c r="I14" s="396" t="str">
        <f>PENDIDIKAN!F14</f>
        <v>Penata / III.c</v>
      </c>
      <c r="J14" s="283"/>
      <c r="K14" s="283"/>
      <c r="L14" s="283"/>
      <c r="M14" s="503"/>
      <c r="N14" s="503"/>
    </row>
    <row r="15" spans="1:14" x14ac:dyDescent="0.3">
      <c r="A15" s="284"/>
      <c r="B15" s="284"/>
      <c r="C15" s="284" t="s">
        <v>213</v>
      </c>
      <c r="D15" s="305"/>
      <c r="E15" s="284"/>
      <c r="H15" s="284" t="s">
        <v>210</v>
      </c>
      <c r="I15" s="396" t="str">
        <f>PENDIDIKAN!F15</f>
        <v>Lektor</v>
      </c>
      <c r="J15" s="283"/>
      <c r="K15" s="283"/>
      <c r="L15" s="283"/>
      <c r="M15" s="503"/>
      <c r="N15" s="503"/>
    </row>
    <row r="16" spans="1:14" x14ac:dyDescent="0.3">
      <c r="A16" s="284"/>
      <c r="B16" s="284"/>
      <c r="C16" s="284" t="s">
        <v>214</v>
      </c>
      <c r="D16" s="305"/>
      <c r="E16" s="284"/>
      <c r="H16" s="284" t="s">
        <v>210</v>
      </c>
      <c r="I16" s="396" t="str">
        <f>PENDIDIKAN!F16</f>
        <v>Fakultas MIPA Universitas Andalas</v>
      </c>
      <c r="J16" s="382"/>
      <c r="K16" s="382"/>
      <c r="L16" s="382"/>
      <c r="M16" s="505"/>
      <c r="N16" s="505"/>
    </row>
    <row r="17" spans="1:17" x14ac:dyDescent="0.3">
      <c r="A17" s="284"/>
      <c r="B17" s="284"/>
      <c r="C17" s="284"/>
      <c r="D17" s="305"/>
      <c r="E17" s="284"/>
      <c r="F17" s="284"/>
      <c r="G17" s="284"/>
      <c r="H17" s="284"/>
      <c r="I17" s="284"/>
      <c r="J17" s="284"/>
      <c r="K17" s="286"/>
      <c r="L17" s="284"/>
      <c r="M17" s="503"/>
      <c r="N17" s="503"/>
      <c r="P17" s="2" t="s">
        <v>573</v>
      </c>
    </row>
    <row r="18" spans="1:17" x14ac:dyDescent="0.3">
      <c r="A18" s="382" t="s">
        <v>229</v>
      </c>
      <c r="B18" s="382"/>
      <c r="C18" s="285"/>
      <c r="D18" s="305"/>
      <c r="E18" s="285"/>
      <c r="F18" s="285"/>
      <c r="G18" s="285"/>
      <c r="H18" s="285"/>
      <c r="I18" s="285"/>
      <c r="J18" s="285"/>
      <c r="K18" s="285"/>
      <c r="L18" s="285"/>
      <c r="M18" s="503"/>
      <c r="N18" s="503"/>
      <c r="P18" s="2">
        <f>35%*100</f>
        <v>35</v>
      </c>
    </row>
    <row r="19" spans="1:17" ht="8.25" customHeight="1" x14ac:dyDescent="0.3">
      <c r="A19" s="287"/>
      <c r="B19" s="287"/>
      <c r="C19" s="288"/>
      <c r="D19" s="306"/>
      <c r="E19" s="288"/>
      <c r="F19" s="288"/>
      <c r="G19" s="288"/>
      <c r="H19" s="288"/>
      <c r="I19" s="288"/>
      <c r="J19" s="288"/>
      <c r="K19" s="289"/>
      <c r="L19" s="290"/>
      <c r="M19" s="503"/>
      <c r="N19" s="503"/>
    </row>
    <row r="20" spans="1:17" ht="36" x14ac:dyDescent="0.3">
      <c r="A20" s="302" t="s">
        <v>497</v>
      </c>
      <c r="B20" s="1007" t="s">
        <v>223</v>
      </c>
      <c r="C20" s="1008"/>
      <c r="D20" s="1008"/>
      <c r="E20" s="1008"/>
      <c r="F20" s="1008"/>
      <c r="G20" s="1008"/>
      <c r="H20" s="1008"/>
      <c r="I20" s="1008"/>
      <c r="J20" s="399" t="s">
        <v>428</v>
      </c>
      <c r="K20" s="399" t="s">
        <v>224</v>
      </c>
      <c r="L20" s="399" t="s">
        <v>225</v>
      </c>
      <c r="M20" s="506" t="s">
        <v>226</v>
      </c>
      <c r="N20" s="506" t="s">
        <v>227</v>
      </c>
      <c r="P20" s="2" t="s">
        <v>542</v>
      </c>
      <c r="Q20" s="2" t="s">
        <v>543</v>
      </c>
    </row>
    <row r="21" spans="1:17" x14ac:dyDescent="0.3">
      <c r="A21" s="398">
        <v>1</v>
      </c>
      <c r="B21" s="1077">
        <v>2</v>
      </c>
      <c r="C21" s="1078"/>
      <c r="D21" s="1078"/>
      <c r="E21" s="1078"/>
      <c r="F21" s="1078"/>
      <c r="G21" s="1078"/>
      <c r="H21" s="1078"/>
      <c r="I21" s="1078"/>
      <c r="J21" s="398">
        <v>3</v>
      </c>
      <c r="K21" s="399">
        <v>4</v>
      </c>
      <c r="L21" s="398">
        <v>5</v>
      </c>
      <c r="M21" s="743">
        <v>6</v>
      </c>
      <c r="N21" s="743">
        <v>7</v>
      </c>
    </row>
    <row r="22" spans="1:17" ht="24.95" customHeight="1" x14ac:dyDescent="0.3">
      <c r="A22" s="175" t="s">
        <v>8</v>
      </c>
      <c r="B22" s="917" t="s">
        <v>183</v>
      </c>
      <c r="C22" s="918"/>
      <c r="D22" s="918"/>
      <c r="E22" s="918"/>
      <c r="F22" s="918"/>
      <c r="G22" s="918"/>
      <c r="H22" s="918"/>
      <c r="I22" s="919"/>
      <c r="J22" s="153"/>
      <c r="K22" s="124"/>
      <c r="L22" s="115"/>
      <c r="M22" s="512"/>
      <c r="N22" s="703">
        <f>N23+N145+N147+N149+N156</f>
        <v>41.669999999999995</v>
      </c>
    </row>
    <row r="23" spans="1:17" s="65" customFormat="1" ht="18.75" customHeight="1" x14ac:dyDescent="0.2">
      <c r="A23" s="307"/>
      <c r="B23" s="389" t="s">
        <v>10</v>
      </c>
      <c r="C23" s="1079" t="s">
        <v>429</v>
      </c>
      <c r="D23" s="1080"/>
      <c r="E23" s="1080"/>
      <c r="F23" s="1080"/>
      <c r="G23" s="1080"/>
      <c r="H23" s="1080"/>
      <c r="I23" s="1081"/>
      <c r="J23" s="390"/>
      <c r="K23" s="391"/>
      <c r="L23" s="392"/>
      <c r="M23" s="513"/>
      <c r="N23" s="704">
        <f>N24+N128+N144</f>
        <v>41.669999999999995</v>
      </c>
    </row>
    <row r="24" spans="1:17" s="65" customFormat="1" ht="18.75" customHeight="1" x14ac:dyDescent="0.2">
      <c r="A24" s="307"/>
      <c r="B24" s="125"/>
      <c r="C24" s="393">
        <v>1</v>
      </c>
      <c r="D24" s="1082" t="s">
        <v>289</v>
      </c>
      <c r="E24" s="1083"/>
      <c r="F24" s="1083"/>
      <c r="G24" s="1083"/>
      <c r="H24" s="1083"/>
      <c r="I24" s="1084"/>
      <c r="J24" s="394"/>
      <c r="K24" s="345"/>
      <c r="L24" s="346"/>
      <c r="M24" s="514"/>
      <c r="N24" s="705">
        <f>N25+N28+N31</f>
        <v>41.669999999999995</v>
      </c>
    </row>
    <row r="25" spans="1:17" s="65" customFormat="1" ht="18.75" customHeight="1" x14ac:dyDescent="0.2">
      <c r="A25" s="307"/>
      <c r="B25" s="125"/>
      <c r="C25" s="311"/>
      <c r="D25" s="312" t="s">
        <v>0</v>
      </c>
      <c r="E25" s="983" t="s">
        <v>430</v>
      </c>
      <c r="F25" s="984"/>
      <c r="G25" s="984"/>
      <c r="H25" s="984"/>
      <c r="I25" s="985"/>
      <c r="J25" s="313"/>
      <c r="K25" s="314"/>
      <c r="L25" s="315"/>
      <c r="M25" s="515"/>
      <c r="N25" s="822">
        <v>0</v>
      </c>
    </row>
    <row r="26" spans="1:17" s="66" customFormat="1" ht="18" customHeight="1" x14ac:dyDescent="0.25">
      <c r="A26" s="316"/>
      <c r="B26" s="296"/>
      <c r="C26" s="311"/>
      <c r="D26" s="317"/>
      <c r="E26" s="295" t="s">
        <v>133</v>
      </c>
      <c r="F26" s="1074" t="s">
        <v>281</v>
      </c>
      <c r="G26" s="1074"/>
      <c r="H26" s="1074"/>
      <c r="I26" s="1074"/>
      <c r="J26" s="318"/>
      <c r="K26" s="319"/>
      <c r="L26" s="293"/>
      <c r="M26" s="516"/>
      <c r="N26" s="507"/>
    </row>
    <row r="27" spans="1:17" s="66" customFormat="1" ht="18" customHeight="1" x14ac:dyDescent="0.25">
      <c r="A27" s="316"/>
      <c r="B27" s="296"/>
      <c r="C27" s="311"/>
      <c r="D27" s="317"/>
      <c r="E27" s="295" t="s">
        <v>135</v>
      </c>
      <c r="F27" s="1074" t="s">
        <v>134</v>
      </c>
      <c r="G27" s="1074"/>
      <c r="H27" s="1074"/>
      <c r="I27" s="1074"/>
      <c r="J27" s="318"/>
      <c r="K27" s="321"/>
      <c r="L27" s="293"/>
      <c r="M27" s="516"/>
      <c r="N27" s="507"/>
    </row>
    <row r="28" spans="1:17" s="65" customFormat="1" ht="27" customHeight="1" x14ac:dyDescent="0.2">
      <c r="A28" s="307"/>
      <c r="B28" s="125"/>
      <c r="C28" s="311"/>
      <c r="D28" s="312" t="s">
        <v>21</v>
      </c>
      <c r="E28" s="983" t="s">
        <v>488</v>
      </c>
      <c r="F28" s="984"/>
      <c r="G28" s="984"/>
      <c r="H28" s="984"/>
      <c r="I28" s="985"/>
      <c r="J28" s="313"/>
      <c r="K28" s="314"/>
      <c r="L28" s="315"/>
      <c r="M28" s="515"/>
      <c r="N28" s="822">
        <v>0</v>
      </c>
    </row>
    <row r="29" spans="1:17" s="66" customFormat="1" ht="18" customHeight="1" x14ac:dyDescent="0.25">
      <c r="A29" s="316"/>
      <c r="B29" s="296"/>
      <c r="C29" s="311"/>
      <c r="D29" s="317"/>
      <c r="E29" s="295" t="s">
        <v>133</v>
      </c>
      <c r="F29" s="1074" t="s">
        <v>136</v>
      </c>
      <c r="G29" s="1074"/>
      <c r="H29" s="1074"/>
      <c r="I29" s="1074"/>
      <c r="J29" s="318"/>
      <c r="K29" s="321"/>
      <c r="L29" s="293"/>
      <c r="M29" s="516"/>
      <c r="N29" s="507"/>
    </row>
    <row r="30" spans="1:17" s="66" customFormat="1" ht="18" customHeight="1" x14ac:dyDescent="0.25">
      <c r="A30" s="316"/>
      <c r="B30" s="296"/>
      <c r="C30" s="311"/>
      <c r="D30" s="317"/>
      <c r="E30" s="295" t="s">
        <v>135</v>
      </c>
      <c r="F30" s="1074" t="s">
        <v>139</v>
      </c>
      <c r="G30" s="1074"/>
      <c r="H30" s="1074"/>
      <c r="I30" s="1074"/>
      <c r="J30" s="318"/>
      <c r="K30" s="321"/>
      <c r="L30" s="293"/>
      <c r="M30" s="516"/>
      <c r="N30" s="507"/>
    </row>
    <row r="31" spans="1:17" s="65" customFormat="1" ht="18.75" customHeight="1" x14ac:dyDescent="0.2">
      <c r="A31" s="307"/>
      <c r="B31" s="296"/>
      <c r="C31" s="311"/>
      <c r="D31" s="312" t="s">
        <v>25</v>
      </c>
      <c r="E31" s="1085" t="s">
        <v>433</v>
      </c>
      <c r="F31" s="1085"/>
      <c r="G31" s="1085"/>
      <c r="H31" s="1085"/>
      <c r="I31" s="1085"/>
      <c r="J31" s="313"/>
      <c r="K31" s="314"/>
      <c r="L31" s="315"/>
      <c r="M31" s="517"/>
      <c r="N31" s="706">
        <f>N32+N74+N93+N110+N111+N112</f>
        <v>41.669999999999995</v>
      </c>
    </row>
    <row r="32" spans="1:17" s="66" customFormat="1" ht="18" customHeight="1" x14ac:dyDescent="0.25">
      <c r="A32" s="316"/>
      <c r="B32" s="296"/>
      <c r="C32" s="322"/>
      <c r="D32" s="323"/>
      <c r="E32" s="295" t="s">
        <v>133</v>
      </c>
      <c r="F32" s="1074" t="s">
        <v>354</v>
      </c>
      <c r="G32" s="1074"/>
      <c r="H32" s="1074"/>
      <c r="I32" s="1074"/>
      <c r="J32" s="318"/>
      <c r="K32" s="321"/>
      <c r="L32" s="293"/>
      <c r="M32" s="516"/>
      <c r="N32" s="395">
        <f>SUM(N33:N73)</f>
        <v>34.25</v>
      </c>
    </row>
    <row r="33" spans="1:17" ht="30" customHeight="1" x14ac:dyDescent="0.3">
      <c r="A33" s="142"/>
      <c r="B33" s="400"/>
      <c r="C33" s="144"/>
      <c r="D33" s="320"/>
      <c r="E33" s="1086" t="s">
        <v>283</v>
      </c>
      <c r="F33" s="378" t="s">
        <v>447</v>
      </c>
      <c r="G33" s="379" t="s">
        <v>210</v>
      </c>
      <c r="H33" s="1089" t="s">
        <v>673</v>
      </c>
      <c r="I33" s="1090"/>
      <c r="J33" s="1036">
        <v>2020</v>
      </c>
      <c r="K33" s="1036" t="s">
        <v>353</v>
      </c>
      <c r="L33" s="1036">
        <v>1</v>
      </c>
      <c r="M33" s="1056">
        <f>N33</f>
        <v>20.55</v>
      </c>
      <c r="N33" s="1059">
        <v>20.55</v>
      </c>
      <c r="O33" s="1073"/>
      <c r="P33" s="1075"/>
      <c r="Q33" s="1201" t="s">
        <v>864</v>
      </c>
    </row>
    <row r="34" spans="1:17" ht="18" customHeight="1" x14ac:dyDescent="0.3">
      <c r="A34" s="142"/>
      <c r="B34" s="400"/>
      <c r="C34" s="144"/>
      <c r="D34" s="320"/>
      <c r="E34" s="1087"/>
      <c r="F34" s="378" t="s">
        <v>432</v>
      </c>
      <c r="G34" s="379" t="s">
        <v>210</v>
      </c>
      <c r="H34" s="901" t="s">
        <v>676</v>
      </c>
      <c r="I34" s="902"/>
      <c r="J34" s="1037"/>
      <c r="K34" s="1037"/>
      <c r="L34" s="1037"/>
      <c r="M34" s="1057"/>
      <c r="N34" s="1060"/>
      <c r="O34" s="1073"/>
      <c r="P34" s="1075"/>
      <c r="Q34" s="1202" t="s">
        <v>863</v>
      </c>
    </row>
    <row r="35" spans="1:17" x14ac:dyDescent="0.3">
      <c r="A35" s="142"/>
      <c r="B35" s="400"/>
      <c r="C35" s="144"/>
      <c r="D35" s="320"/>
      <c r="E35" s="1087"/>
      <c r="F35" s="378" t="s">
        <v>434</v>
      </c>
      <c r="G35" s="379" t="s">
        <v>210</v>
      </c>
      <c r="H35" s="901" t="s">
        <v>674</v>
      </c>
      <c r="I35" s="902"/>
      <c r="J35" s="1037"/>
      <c r="K35" s="1037"/>
      <c r="L35" s="1037"/>
      <c r="M35" s="1057"/>
      <c r="N35" s="1060"/>
      <c r="O35" s="1073"/>
      <c r="P35" s="1075"/>
    </row>
    <row r="36" spans="1:17" x14ac:dyDescent="0.3">
      <c r="A36" s="142"/>
      <c r="B36" s="400"/>
      <c r="C36" s="144"/>
      <c r="D36" s="320"/>
      <c r="E36" s="1087"/>
      <c r="F36" s="378" t="s">
        <v>435</v>
      </c>
      <c r="G36" s="379" t="s">
        <v>210</v>
      </c>
      <c r="H36" s="901">
        <v>45</v>
      </c>
      <c r="I36" s="902"/>
      <c r="J36" s="1037"/>
      <c r="K36" s="1037"/>
      <c r="L36" s="1037"/>
      <c r="M36" s="1057"/>
      <c r="N36" s="1060"/>
      <c r="O36" s="1073"/>
      <c r="P36" s="1075"/>
    </row>
    <row r="37" spans="1:17" x14ac:dyDescent="0.3">
      <c r="A37" s="142"/>
      <c r="B37" s="400"/>
      <c r="C37" s="144"/>
      <c r="D37" s="320"/>
      <c r="E37" s="1087"/>
      <c r="F37" s="378" t="s">
        <v>436</v>
      </c>
      <c r="G37" s="379" t="s">
        <v>210</v>
      </c>
      <c r="H37" s="901">
        <v>2</v>
      </c>
      <c r="I37" s="902"/>
      <c r="J37" s="1037"/>
      <c r="K37" s="1037"/>
      <c r="L37" s="1037"/>
      <c r="M37" s="1057"/>
      <c r="N37" s="1060"/>
      <c r="O37" s="1073"/>
      <c r="P37" s="1075"/>
    </row>
    <row r="38" spans="1:17" x14ac:dyDescent="0.3">
      <c r="A38" s="142"/>
      <c r="B38" s="400"/>
      <c r="C38" s="144"/>
      <c r="D38" s="320"/>
      <c r="E38" s="1087"/>
      <c r="F38" s="378" t="s">
        <v>437</v>
      </c>
      <c r="G38" s="379" t="s">
        <v>210</v>
      </c>
      <c r="H38" s="901">
        <v>2020</v>
      </c>
      <c r="I38" s="902"/>
      <c r="J38" s="1037"/>
      <c r="K38" s="1037"/>
      <c r="L38" s="1037"/>
      <c r="M38" s="1057"/>
      <c r="N38" s="1060"/>
      <c r="O38" s="1073"/>
      <c r="P38" s="1075"/>
    </row>
    <row r="39" spans="1:17" x14ac:dyDescent="0.3">
      <c r="A39" s="142"/>
      <c r="B39" s="400"/>
      <c r="C39" s="144"/>
      <c r="D39" s="320"/>
      <c r="E39" s="1087"/>
      <c r="F39" s="378" t="s">
        <v>438</v>
      </c>
      <c r="G39" s="379" t="s">
        <v>210</v>
      </c>
      <c r="H39" s="1076" t="s">
        <v>681</v>
      </c>
      <c r="I39" s="902"/>
      <c r="J39" s="1037"/>
      <c r="K39" s="1037"/>
      <c r="L39" s="1037"/>
      <c r="M39" s="1057"/>
      <c r="N39" s="1060"/>
      <c r="O39" s="1073"/>
      <c r="P39" s="1075"/>
    </row>
    <row r="40" spans="1:17" x14ac:dyDescent="0.3">
      <c r="A40" s="142"/>
      <c r="B40" s="400"/>
      <c r="C40" s="144"/>
      <c r="D40" s="320"/>
      <c r="E40" s="1087"/>
      <c r="F40" s="378" t="s">
        <v>439</v>
      </c>
      <c r="G40" s="379" t="s">
        <v>210</v>
      </c>
      <c r="H40" s="901" t="s">
        <v>682</v>
      </c>
      <c r="I40" s="902"/>
      <c r="J40" s="1037"/>
      <c r="K40" s="1037"/>
      <c r="L40" s="1037"/>
      <c r="M40" s="1057"/>
      <c r="N40" s="1060"/>
      <c r="O40" s="1073"/>
      <c r="P40" s="1075"/>
    </row>
    <row r="41" spans="1:17" x14ac:dyDescent="0.3">
      <c r="A41" s="142"/>
      <c r="B41" s="400"/>
      <c r="C41" s="144"/>
      <c r="D41" s="320"/>
      <c r="E41" s="1087"/>
      <c r="F41" s="378" t="s">
        <v>431</v>
      </c>
      <c r="G41" s="379" t="s">
        <v>210</v>
      </c>
      <c r="H41" s="901" t="s">
        <v>677</v>
      </c>
      <c r="I41" s="902"/>
      <c r="J41" s="1037"/>
      <c r="K41" s="1037"/>
      <c r="L41" s="1037"/>
      <c r="M41" s="1057"/>
      <c r="N41" s="1060"/>
      <c r="O41" s="1073"/>
      <c r="P41" s="1075"/>
    </row>
    <row r="42" spans="1:17" x14ac:dyDescent="0.3">
      <c r="A42" s="142"/>
      <c r="B42" s="400"/>
      <c r="C42" s="144"/>
      <c r="D42" s="320"/>
      <c r="E42" s="1087"/>
      <c r="F42" s="378" t="s">
        <v>440</v>
      </c>
      <c r="G42" s="379" t="s">
        <v>210</v>
      </c>
      <c r="H42" s="1072" t="s">
        <v>679</v>
      </c>
      <c r="I42" s="902"/>
      <c r="J42" s="1037"/>
      <c r="K42" s="1037"/>
      <c r="L42" s="1037"/>
      <c r="M42" s="1057"/>
      <c r="N42" s="1060"/>
      <c r="O42" s="1073"/>
      <c r="P42" s="1075"/>
    </row>
    <row r="43" spans="1:17" ht="42" customHeight="1" x14ac:dyDescent="0.3">
      <c r="A43" s="142"/>
      <c r="B43" s="400"/>
      <c r="C43" s="144"/>
      <c r="D43" s="320"/>
      <c r="E43" s="1087"/>
      <c r="F43" s="378" t="s">
        <v>441</v>
      </c>
      <c r="G43" s="379" t="s">
        <v>210</v>
      </c>
      <c r="H43" s="1072" t="s">
        <v>680</v>
      </c>
      <c r="I43" s="902"/>
      <c r="J43" s="1037"/>
      <c r="K43" s="1037"/>
      <c r="L43" s="1037"/>
      <c r="M43" s="1057"/>
      <c r="N43" s="1060"/>
      <c r="O43" s="1073"/>
      <c r="P43" s="1075"/>
    </row>
    <row r="44" spans="1:17" x14ac:dyDescent="0.3">
      <c r="A44" s="142"/>
      <c r="B44" s="400"/>
      <c r="C44" s="144"/>
      <c r="D44" s="320"/>
      <c r="E44" s="1087"/>
      <c r="F44" s="840" t="s">
        <v>367</v>
      </c>
      <c r="G44" s="841" t="s">
        <v>210</v>
      </c>
      <c r="H44" s="1072" t="s">
        <v>847</v>
      </c>
      <c r="I44" s="1091"/>
      <c r="J44" s="1037"/>
      <c r="K44" s="1037"/>
      <c r="L44" s="1037"/>
      <c r="M44" s="1057"/>
      <c r="N44" s="1060"/>
      <c r="O44" s="1073"/>
      <c r="P44" s="1075"/>
    </row>
    <row r="45" spans="1:17" x14ac:dyDescent="0.3">
      <c r="A45" s="142"/>
      <c r="B45" s="611"/>
      <c r="C45" s="144"/>
      <c r="D45" s="320"/>
      <c r="E45" s="1087"/>
      <c r="F45" s="492" t="s">
        <v>496</v>
      </c>
      <c r="G45" s="612" t="s">
        <v>210</v>
      </c>
      <c r="H45" s="918" t="s">
        <v>678</v>
      </c>
      <c r="I45" s="919"/>
      <c r="J45" s="1037"/>
      <c r="K45" s="1037"/>
      <c r="L45" s="1037"/>
      <c r="M45" s="1057"/>
      <c r="N45" s="1060"/>
      <c r="O45" s="1073"/>
      <c r="P45" s="1075"/>
    </row>
    <row r="46" spans="1:17" x14ac:dyDescent="0.3">
      <c r="A46" s="142"/>
      <c r="B46" s="611"/>
      <c r="C46" s="144"/>
      <c r="D46" s="320"/>
      <c r="E46" s="1087"/>
      <c r="F46" s="492" t="s">
        <v>499</v>
      </c>
      <c r="G46" s="612" t="s">
        <v>210</v>
      </c>
      <c r="H46" s="918"/>
      <c r="I46" s="919"/>
      <c r="J46" s="1037"/>
      <c r="K46" s="1037"/>
      <c r="L46" s="1037"/>
      <c r="M46" s="1057"/>
      <c r="N46" s="1060"/>
      <c r="O46" s="1073"/>
      <c r="P46" s="1075"/>
    </row>
    <row r="47" spans="1:17" ht="30" customHeight="1" x14ac:dyDescent="0.3">
      <c r="A47" s="142"/>
      <c r="B47" s="400"/>
      <c r="C47" s="144"/>
      <c r="D47" s="320"/>
      <c r="E47" s="1087"/>
      <c r="F47" s="378" t="s">
        <v>351</v>
      </c>
      <c r="G47" s="379" t="s">
        <v>210</v>
      </c>
      <c r="H47" s="1072" t="s">
        <v>849</v>
      </c>
      <c r="I47" s="902"/>
      <c r="J47" s="1037"/>
      <c r="K47" s="1037"/>
      <c r="L47" s="1037"/>
      <c r="M47" s="1057"/>
      <c r="N47" s="1060"/>
      <c r="O47" s="1073"/>
      <c r="P47" s="1075"/>
    </row>
    <row r="48" spans="1:17" ht="30" x14ac:dyDescent="0.3">
      <c r="A48" s="142"/>
      <c r="B48" s="400"/>
      <c r="C48" s="144"/>
      <c r="D48" s="320"/>
      <c r="E48" s="1087"/>
      <c r="F48" s="378" t="s">
        <v>498</v>
      </c>
      <c r="G48" s="379" t="s">
        <v>210</v>
      </c>
      <c r="H48" s="1072" t="s">
        <v>776</v>
      </c>
      <c r="I48" s="902"/>
      <c r="J48" s="1037"/>
      <c r="K48" s="1037"/>
      <c r="L48" s="1037"/>
      <c r="M48" s="1057"/>
      <c r="N48" s="1060"/>
      <c r="O48" s="1073"/>
      <c r="P48" s="1075"/>
    </row>
    <row r="49" spans="1:17" ht="30" customHeight="1" x14ac:dyDescent="0.3">
      <c r="A49" s="142"/>
      <c r="B49" s="400"/>
      <c r="C49" s="144"/>
      <c r="D49" s="320"/>
      <c r="E49" s="1087"/>
      <c r="F49" s="378" t="s">
        <v>443</v>
      </c>
      <c r="G49" s="379" t="s">
        <v>210</v>
      </c>
      <c r="H49" s="1072" t="s">
        <v>675</v>
      </c>
      <c r="I49" s="902"/>
      <c r="J49" s="1037"/>
      <c r="K49" s="1037"/>
      <c r="L49" s="1037"/>
      <c r="M49" s="1057"/>
      <c r="N49" s="1060"/>
      <c r="O49" s="1073"/>
      <c r="P49" s="1075"/>
    </row>
    <row r="50" spans="1:17" ht="30" x14ac:dyDescent="0.3">
      <c r="A50" s="142"/>
      <c r="B50" s="400"/>
      <c r="C50" s="144"/>
      <c r="D50" s="320"/>
      <c r="E50" s="1087"/>
      <c r="F50" s="378" t="s">
        <v>444</v>
      </c>
      <c r="G50" s="379" t="s">
        <v>210</v>
      </c>
      <c r="H50" s="901"/>
      <c r="I50" s="902"/>
      <c r="J50" s="1037"/>
      <c r="K50" s="1037"/>
      <c r="L50" s="1037"/>
      <c r="M50" s="1057"/>
      <c r="N50" s="1060"/>
      <c r="O50" s="1073"/>
      <c r="P50" s="1075"/>
    </row>
    <row r="51" spans="1:17" x14ac:dyDescent="0.3">
      <c r="A51" s="142"/>
      <c r="B51" s="400"/>
      <c r="C51" s="144"/>
      <c r="D51" s="320"/>
      <c r="E51" s="1087"/>
      <c r="F51" s="744" t="s">
        <v>445</v>
      </c>
      <c r="G51" s="379" t="s">
        <v>210</v>
      </c>
      <c r="H51" s="908" t="s">
        <v>857</v>
      </c>
      <c r="I51" s="909"/>
      <c r="J51" s="1037"/>
      <c r="K51" s="1037"/>
      <c r="L51" s="1037"/>
      <c r="M51" s="1057"/>
      <c r="N51" s="1060"/>
      <c r="O51" s="1073"/>
      <c r="P51" s="1075"/>
    </row>
    <row r="52" spans="1:17" x14ac:dyDescent="0.3">
      <c r="A52" s="142"/>
      <c r="B52" s="491"/>
      <c r="C52" s="144"/>
      <c r="D52" s="320"/>
      <c r="E52" s="1088"/>
      <c r="F52" s="378" t="s">
        <v>446</v>
      </c>
      <c r="G52" s="379" t="s">
        <v>210</v>
      </c>
      <c r="H52" s="901"/>
      <c r="I52" s="902"/>
      <c r="J52" s="1041"/>
      <c r="K52" s="1041"/>
      <c r="L52" s="1041"/>
      <c r="M52" s="1058"/>
      <c r="N52" s="1061"/>
      <c r="O52" s="1073"/>
      <c r="P52" s="1075"/>
    </row>
    <row r="53" spans="1:17" ht="9.9499999999999993" customHeight="1" x14ac:dyDescent="0.3">
      <c r="A53" s="142"/>
      <c r="B53" s="619"/>
      <c r="C53" s="144"/>
      <c r="D53" s="320"/>
      <c r="E53" s="615"/>
      <c r="F53" s="613"/>
      <c r="G53" s="613"/>
      <c r="H53" s="613"/>
      <c r="I53" s="613"/>
      <c r="J53" s="613"/>
      <c r="K53" s="613"/>
      <c r="L53" s="613"/>
      <c r="M53" s="613"/>
      <c r="N53" s="614"/>
    </row>
    <row r="54" spans="1:17" ht="42" customHeight="1" x14ac:dyDescent="0.3">
      <c r="A54" s="142"/>
      <c r="B54" s="400"/>
      <c r="C54" s="144"/>
      <c r="D54" s="320"/>
      <c r="E54" s="1086" t="s">
        <v>284</v>
      </c>
      <c r="F54" s="378" t="s">
        <v>447</v>
      </c>
      <c r="G54" s="379" t="s">
        <v>210</v>
      </c>
      <c r="H54" s="1089" t="s">
        <v>686</v>
      </c>
      <c r="I54" s="1090"/>
      <c r="J54" s="1036">
        <v>2021</v>
      </c>
      <c r="K54" s="1036" t="s">
        <v>353</v>
      </c>
      <c r="L54" s="1036">
        <v>1</v>
      </c>
      <c r="M54" s="1056">
        <f>N54</f>
        <v>13.7</v>
      </c>
      <c r="N54" s="1059">
        <v>13.7</v>
      </c>
      <c r="O54" s="1073"/>
      <c r="P54" s="1075"/>
      <c r="Q54" s="79" t="s">
        <v>865</v>
      </c>
    </row>
    <row r="55" spans="1:17" ht="18" customHeight="1" x14ac:dyDescent="0.3">
      <c r="A55" s="142"/>
      <c r="B55" s="400"/>
      <c r="C55" s="144"/>
      <c r="D55" s="320"/>
      <c r="E55" s="1087"/>
      <c r="F55" s="378" t="s">
        <v>432</v>
      </c>
      <c r="G55" s="379" t="s">
        <v>210</v>
      </c>
      <c r="H55" s="901" t="s">
        <v>746</v>
      </c>
      <c r="I55" s="902"/>
      <c r="J55" s="1037"/>
      <c r="K55" s="1037"/>
      <c r="L55" s="1037"/>
      <c r="M55" s="1057"/>
      <c r="N55" s="1060"/>
      <c r="O55" s="1073"/>
      <c r="P55" s="1075"/>
    </row>
    <row r="56" spans="1:17" x14ac:dyDescent="0.3">
      <c r="A56" s="142"/>
      <c r="B56" s="400"/>
      <c r="C56" s="144"/>
      <c r="D56" s="320"/>
      <c r="E56" s="1087"/>
      <c r="F56" s="378" t="s">
        <v>434</v>
      </c>
      <c r="G56" s="379" t="s">
        <v>210</v>
      </c>
      <c r="H56" s="901" t="s">
        <v>683</v>
      </c>
      <c r="I56" s="902"/>
      <c r="J56" s="1037"/>
      <c r="K56" s="1037"/>
      <c r="L56" s="1037"/>
      <c r="M56" s="1057"/>
      <c r="N56" s="1060"/>
      <c r="O56" s="1073"/>
      <c r="P56" s="1075"/>
    </row>
    <row r="57" spans="1:17" x14ac:dyDescent="0.3">
      <c r="A57" s="142"/>
      <c r="B57" s="400"/>
      <c r="C57" s="144"/>
      <c r="D57" s="320"/>
      <c r="E57" s="1087"/>
      <c r="F57" s="378" t="s">
        <v>435</v>
      </c>
      <c r="G57" s="379" t="s">
        <v>210</v>
      </c>
      <c r="H57" s="901">
        <v>38</v>
      </c>
      <c r="I57" s="902"/>
      <c r="J57" s="1037"/>
      <c r="K57" s="1037"/>
      <c r="L57" s="1037"/>
      <c r="M57" s="1057"/>
      <c r="N57" s="1060"/>
      <c r="O57" s="1073"/>
      <c r="P57" s="1075"/>
    </row>
    <row r="58" spans="1:17" x14ac:dyDescent="0.3">
      <c r="A58" s="142"/>
      <c r="B58" s="400"/>
      <c r="C58" s="144"/>
      <c r="D58" s="320"/>
      <c r="E58" s="1087"/>
      <c r="F58" s="378" t="s">
        <v>436</v>
      </c>
      <c r="G58" s="379" t="s">
        <v>210</v>
      </c>
      <c r="H58" s="901">
        <v>2</v>
      </c>
      <c r="I58" s="902"/>
      <c r="J58" s="1037"/>
      <c r="K58" s="1037"/>
      <c r="L58" s="1037"/>
      <c r="M58" s="1057"/>
      <c r="N58" s="1060"/>
      <c r="O58" s="1073"/>
      <c r="P58" s="1075"/>
    </row>
    <row r="59" spans="1:17" x14ac:dyDescent="0.3">
      <c r="A59" s="142"/>
      <c r="B59" s="400"/>
      <c r="C59" s="144"/>
      <c r="D59" s="320"/>
      <c r="E59" s="1087"/>
      <c r="F59" s="378" t="s">
        <v>437</v>
      </c>
      <c r="G59" s="379" t="s">
        <v>210</v>
      </c>
      <c r="H59" s="901">
        <v>2021</v>
      </c>
      <c r="I59" s="902"/>
      <c r="J59" s="1037"/>
      <c r="K59" s="1037"/>
      <c r="L59" s="1037"/>
      <c r="M59" s="1057"/>
      <c r="N59" s="1060"/>
      <c r="O59" s="1073"/>
      <c r="P59" s="1075"/>
    </row>
    <row r="60" spans="1:17" x14ac:dyDescent="0.3">
      <c r="A60" s="142"/>
      <c r="B60" s="400"/>
      <c r="C60" s="144"/>
      <c r="D60" s="320"/>
      <c r="E60" s="1087"/>
      <c r="F60" s="378" t="s">
        <v>438</v>
      </c>
      <c r="G60" s="379" t="s">
        <v>210</v>
      </c>
      <c r="H60" s="1076" t="s">
        <v>684</v>
      </c>
      <c r="I60" s="902"/>
      <c r="J60" s="1037"/>
      <c r="K60" s="1037"/>
      <c r="L60" s="1037"/>
      <c r="M60" s="1057"/>
      <c r="N60" s="1060"/>
      <c r="O60" s="1073"/>
      <c r="P60" s="1075"/>
    </row>
    <row r="61" spans="1:17" x14ac:dyDescent="0.3">
      <c r="A61" s="142"/>
      <c r="B61" s="400"/>
      <c r="C61" s="144"/>
      <c r="D61" s="320"/>
      <c r="E61" s="1087"/>
      <c r="F61" s="378" t="s">
        <v>439</v>
      </c>
      <c r="G61" s="379" t="s">
        <v>210</v>
      </c>
      <c r="H61" s="901" t="s">
        <v>524</v>
      </c>
      <c r="I61" s="902"/>
      <c r="J61" s="1037"/>
      <c r="K61" s="1037"/>
      <c r="L61" s="1037"/>
      <c r="M61" s="1057"/>
      <c r="N61" s="1060"/>
      <c r="O61" s="1073"/>
      <c r="P61" s="1075"/>
    </row>
    <row r="62" spans="1:17" x14ac:dyDescent="0.3">
      <c r="A62" s="142"/>
      <c r="B62" s="400"/>
      <c r="C62" s="144"/>
      <c r="D62" s="320"/>
      <c r="E62" s="1087"/>
      <c r="F62" s="378" t="s">
        <v>431</v>
      </c>
      <c r="G62" s="379" t="s">
        <v>210</v>
      </c>
      <c r="H62" s="901" t="s">
        <v>683</v>
      </c>
      <c r="I62" s="902"/>
      <c r="J62" s="1037"/>
      <c r="K62" s="1037"/>
      <c r="L62" s="1037"/>
      <c r="M62" s="1057"/>
      <c r="N62" s="1060"/>
      <c r="O62" s="1073"/>
      <c r="P62" s="1075"/>
    </row>
    <row r="63" spans="1:17" x14ac:dyDescent="0.3">
      <c r="A63" s="142"/>
      <c r="B63" s="400"/>
      <c r="C63" s="144"/>
      <c r="D63" s="320"/>
      <c r="E63" s="1087"/>
      <c r="F63" s="378" t="s">
        <v>440</v>
      </c>
      <c r="G63" s="379" t="s">
        <v>210</v>
      </c>
      <c r="H63" s="1072"/>
      <c r="I63" s="902"/>
      <c r="J63" s="1037"/>
      <c r="K63" s="1037"/>
      <c r="L63" s="1037"/>
      <c r="M63" s="1057"/>
      <c r="N63" s="1060"/>
      <c r="O63" s="1073"/>
      <c r="P63" s="1075"/>
    </row>
    <row r="64" spans="1:17" x14ac:dyDescent="0.3">
      <c r="A64" s="142"/>
      <c r="B64" s="400"/>
      <c r="C64" s="144"/>
      <c r="D64" s="320"/>
      <c r="E64" s="1087"/>
      <c r="F64" s="378" t="s">
        <v>441</v>
      </c>
      <c r="G64" s="379" t="s">
        <v>210</v>
      </c>
      <c r="H64" s="1072" t="s">
        <v>687</v>
      </c>
      <c r="I64" s="902"/>
      <c r="J64" s="1037"/>
      <c r="K64" s="1037"/>
      <c r="L64" s="1037"/>
      <c r="M64" s="1057"/>
      <c r="N64" s="1060"/>
      <c r="O64" s="1073"/>
      <c r="P64" s="1075"/>
    </row>
    <row r="65" spans="1:17" x14ac:dyDescent="0.3">
      <c r="A65" s="142"/>
      <c r="B65" s="400"/>
      <c r="C65" s="144"/>
      <c r="D65" s="320"/>
      <c r="E65" s="1087"/>
      <c r="F65" s="378" t="s">
        <v>367</v>
      </c>
      <c r="G65" s="379" t="s">
        <v>210</v>
      </c>
      <c r="H65" s="1072" t="s">
        <v>688</v>
      </c>
      <c r="I65" s="902"/>
      <c r="J65" s="1037"/>
      <c r="K65" s="1037"/>
      <c r="L65" s="1037"/>
      <c r="M65" s="1057"/>
      <c r="N65" s="1060"/>
      <c r="O65" s="1073"/>
      <c r="P65" s="1075"/>
    </row>
    <row r="66" spans="1:17" x14ac:dyDescent="0.3">
      <c r="A66" s="142"/>
      <c r="B66" s="611"/>
      <c r="C66" s="144"/>
      <c r="D66" s="320"/>
      <c r="E66" s="1087"/>
      <c r="F66" s="492" t="s">
        <v>496</v>
      </c>
      <c r="G66" s="612" t="s">
        <v>210</v>
      </c>
      <c r="H66" s="918" t="s">
        <v>689</v>
      </c>
      <c r="I66" s="919"/>
      <c r="J66" s="1037"/>
      <c r="K66" s="1037"/>
      <c r="L66" s="1037"/>
      <c r="M66" s="1057"/>
      <c r="N66" s="1060"/>
      <c r="O66" s="1073"/>
      <c r="P66" s="1075"/>
    </row>
    <row r="67" spans="1:17" x14ac:dyDescent="0.3">
      <c r="A67" s="142"/>
      <c r="B67" s="611"/>
      <c r="C67" s="144"/>
      <c r="D67" s="320"/>
      <c r="E67" s="1087"/>
      <c r="F67" s="492" t="s">
        <v>499</v>
      </c>
      <c r="G67" s="612" t="s">
        <v>210</v>
      </c>
      <c r="H67" s="1092"/>
      <c r="I67" s="919"/>
      <c r="J67" s="1037"/>
      <c r="K67" s="1037"/>
      <c r="L67" s="1037"/>
      <c r="M67" s="1057"/>
      <c r="N67" s="1060"/>
      <c r="O67" s="1073"/>
      <c r="P67" s="1075"/>
    </row>
    <row r="68" spans="1:17" ht="30" customHeight="1" x14ac:dyDescent="0.3">
      <c r="A68" s="142"/>
      <c r="B68" s="400"/>
      <c r="C68" s="144"/>
      <c r="D68" s="320"/>
      <c r="E68" s="1087"/>
      <c r="F68" s="378" t="s">
        <v>351</v>
      </c>
      <c r="G68" s="379" t="s">
        <v>210</v>
      </c>
      <c r="H68" s="1072" t="s">
        <v>850</v>
      </c>
      <c r="I68" s="902"/>
      <c r="J68" s="1037"/>
      <c r="K68" s="1037"/>
      <c r="L68" s="1037"/>
      <c r="M68" s="1057"/>
      <c r="N68" s="1060"/>
      <c r="O68" s="1073"/>
      <c r="P68" s="1075"/>
    </row>
    <row r="69" spans="1:17" ht="30" x14ac:dyDescent="0.3">
      <c r="A69" s="142"/>
      <c r="B69" s="400"/>
      <c r="C69" s="144"/>
      <c r="D69" s="320"/>
      <c r="E69" s="1087"/>
      <c r="F69" s="378" t="s">
        <v>498</v>
      </c>
      <c r="G69" s="379" t="s">
        <v>210</v>
      </c>
      <c r="H69" s="1072" t="s">
        <v>777</v>
      </c>
      <c r="I69" s="902"/>
      <c r="J69" s="1037"/>
      <c r="K69" s="1037"/>
      <c r="L69" s="1037"/>
      <c r="M69" s="1057"/>
      <c r="N69" s="1060"/>
      <c r="O69" s="1073"/>
      <c r="P69" s="1075"/>
    </row>
    <row r="70" spans="1:17" ht="30" customHeight="1" x14ac:dyDescent="0.3">
      <c r="A70" s="142"/>
      <c r="B70" s="400"/>
      <c r="C70" s="144"/>
      <c r="D70" s="320"/>
      <c r="E70" s="1087"/>
      <c r="F70" s="810" t="s">
        <v>443</v>
      </c>
      <c r="G70" s="811" t="s">
        <v>210</v>
      </c>
      <c r="H70" s="1072" t="s">
        <v>685</v>
      </c>
      <c r="I70" s="902"/>
      <c r="J70" s="1037"/>
      <c r="K70" s="1037"/>
      <c r="L70" s="1037"/>
      <c r="M70" s="1057"/>
      <c r="N70" s="1060"/>
      <c r="O70" s="1073"/>
      <c r="P70" s="1075"/>
    </row>
    <row r="71" spans="1:17" ht="30" x14ac:dyDescent="0.3">
      <c r="A71" s="142"/>
      <c r="B71" s="400"/>
      <c r="C71" s="144"/>
      <c r="D71" s="320"/>
      <c r="E71" s="1087"/>
      <c r="F71" s="378" t="s">
        <v>444</v>
      </c>
      <c r="G71" s="379" t="s">
        <v>210</v>
      </c>
      <c r="H71" s="1072"/>
      <c r="I71" s="902"/>
      <c r="J71" s="1037"/>
      <c r="K71" s="1037"/>
      <c r="L71" s="1037"/>
      <c r="M71" s="1057"/>
      <c r="N71" s="1060"/>
      <c r="O71" s="1073"/>
      <c r="P71" s="1075"/>
    </row>
    <row r="72" spans="1:17" x14ac:dyDescent="0.3">
      <c r="A72" s="142"/>
      <c r="B72" s="400"/>
      <c r="C72" s="144"/>
      <c r="D72" s="320"/>
      <c r="E72" s="1087"/>
      <c r="F72" s="744" t="s">
        <v>445</v>
      </c>
      <c r="G72" s="379" t="s">
        <v>210</v>
      </c>
      <c r="H72" s="901" t="s">
        <v>448</v>
      </c>
      <c r="I72" s="902"/>
      <c r="J72" s="1037"/>
      <c r="K72" s="1037"/>
      <c r="L72" s="1037"/>
      <c r="M72" s="1057"/>
      <c r="N72" s="1060"/>
      <c r="O72" s="1073"/>
      <c r="P72" s="1075"/>
    </row>
    <row r="73" spans="1:17" x14ac:dyDescent="0.3">
      <c r="A73" s="142"/>
      <c r="B73" s="491"/>
      <c r="C73" s="144"/>
      <c r="D73" s="320"/>
      <c r="E73" s="1088"/>
      <c r="F73" s="378" t="s">
        <v>446</v>
      </c>
      <c r="G73" s="379" t="s">
        <v>210</v>
      </c>
      <c r="H73" s="901"/>
      <c r="I73" s="902"/>
      <c r="J73" s="1041"/>
      <c r="K73" s="1041"/>
      <c r="L73" s="1041"/>
      <c r="M73" s="1058"/>
      <c r="N73" s="1061"/>
      <c r="O73" s="1073"/>
      <c r="P73" s="1075"/>
    </row>
    <row r="74" spans="1:17" s="66" customFormat="1" ht="15.95" customHeight="1" x14ac:dyDescent="0.25">
      <c r="A74" s="316"/>
      <c r="B74" s="296"/>
      <c r="C74" s="322"/>
      <c r="D74" s="323"/>
      <c r="E74" s="295" t="s">
        <v>135</v>
      </c>
      <c r="F74" s="996" t="s">
        <v>355</v>
      </c>
      <c r="G74" s="997"/>
      <c r="H74" s="997"/>
      <c r="I74" s="998"/>
      <c r="J74" s="318"/>
      <c r="K74" s="321"/>
      <c r="L74" s="293"/>
      <c r="M74" s="516"/>
      <c r="N74" s="395">
        <f>SUM(N75:N92)</f>
        <v>1.47</v>
      </c>
    </row>
    <row r="75" spans="1:17" ht="29.1" customHeight="1" x14ac:dyDescent="0.3">
      <c r="A75" s="142"/>
      <c r="B75" s="380"/>
      <c r="C75" s="144"/>
      <c r="D75" s="320"/>
      <c r="E75" s="1086" t="s">
        <v>283</v>
      </c>
      <c r="F75" s="378" t="s">
        <v>447</v>
      </c>
      <c r="G75" s="379" t="s">
        <v>210</v>
      </c>
      <c r="H75" s="1089" t="s">
        <v>690</v>
      </c>
      <c r="I75" s="1090"/>
      <c r="J75" s="1036">
        <v>2019</v>
      </c>
      <c r="K75" s="1036" t="s">
        <v>353</v>
      </c>
      <c r="L75" s="1036">
        <v>1</v>
      </c>
      <c r="M75" s="1056">
        <f>N75</f>
        <v>1.47</v>
      </c>
      <c r="N75" s="1059">
        <v>1.47</v>
      </c>
      <c r="O75" s="1055"/>
      <c r="P75" s="1054"/>
      <c r="Q75" s="2" t="s">
        <v>866</v>
      </c>
    </row>
    <row r="76" spans="1:17" ht="29.1" customHeight="1" x14ac:dyDescent="0.3">
      <c r="A76" s="142"/>
      <c r="B76" s="380"/>
      <c r="C76" s="144"/>
      <c r="D76" s="320"/>
      <c r="E76" s="1087"/>
      <c r="F76" s="378" t="s">
        <v>432</v>
      </c>
      <c r="G76" s="379" t="s">
        <v>210</v>
      </c>
      <c r="H76" s="901" t="s">
        <v>696</v>
      </c>
      <c r="I76" s="902"/>
      <c r="J76" s="1037"/>
      <c r="K76" s="1037"/>
      <c r="L76" s="1037"/>
      <c r="M76" s="1057"/>
      <c r="N76" s="1060"/>
      <c r="O76" s="1055"/>
      <c r="P76" s="1054"/>
    </row>
    <row r="77" spans="1:17" x14ac:dyDescent="0.3">
      <c r="A77" s="142"/>
      <c r="B77" s="380"/>
      <c r="C77" s="144"/>
      <c r="D77" s="320"/>
      <c r="E77" s="1087"/>
      <c r="F77" s="378" t="s">
        <v>434</v>
      </c>
      <c r="G77" s="379" t="s">
        <v>210</v>
      </c>
      <c r="H77" s="901" t="s">
        <v>691</v>
      </c>
      <c r="I77" s="902"/>
      <c r="J77" s="1037"/>
      <c r="K77" s="1037"/>
      <c r="L77" s="1037"/>
      <c r="M77" s="1057"/>
      <c r="N77" s="1060"/>
      <c r="O77" s="1055"/>
      <c r="P77" s="1054"/>
    </row>
    <row r="78" spans="1:17" x14ac:dyDescent="0.3">
      <c r="A78" s="142"/>
      <c r="B78" s="380"/>
      <c r="C78" s="144"/>
      <c r="D78" s="320"/>
      <c r="E78" s="1087"/>
      <c r="F78" s="378" t="s">
        <v>435</v>
      </c>
      <c r="G78" s="379" t="s">
        <v>210</v>
      </c>
      <c r="H78" s="901">
        <v>32</v>
      </c>
      <c r="I78" s="902"/>
      <c r="J78" s="1037"/>
      <c r="K78" s="1037"/>
      <c r="L78" s="1037"/>
      <c r="M78" s="1057"/>
      <c r="N78" s="1060"/>
      <c r="O78" s="1055"/>
      <c r="P78" s="1054"/>
    </row>
    <row r="79" spans="1:17" x14ac:dyDescent="0.3">
      <c r="A79" s="142"/>
      <c r="B79" s="380"/>
      <c r="C79" s="144"/>
      <c r="D79" s="320"/>
      <c r="E79" s="1087"/>
      <c r="F79" s="378" t="s">
        <v>436</v>
      </c>
      <c r="G79" s="379" t="s">
        <v>210</v>
      </c>
      <c r="H79" s="901"/>
      <c r="I79" s="902"/>
      <c r="J79" s="1037"/>
      <c r="K79" s="1037"/>
      <c r="L79" s="1037"/>
      <c r="M79" s="1057"/>
      <c r="N79" s="1060"/>
      <c r="O79" s="1055"/>
      <c r="P79" s="1054"/>
    </row>
    <row r="80" spans="1:17" x14ac:dyDescent="0.3">
      <c r="A80" s="142"/>
      <c r="B80" s="380"/>
      <c r="C80" s="144"/>
      <c r="D80" s="320"/>
      <c r="E80" s="1087"/>
      <c r="F80" s="378" t="s">
        <v>437</v>
      </c>
      <c r="G80" s="379" t="s">
        <v>210</v>
      </c>
      <c r="H80" s="901">
        <v>2019</v>
      </c>
      <c r="I80" s="902"/>
      <c r="J80" s="1037"/>
      <c r="K80" s="1037"/>
      <c r="L80" s="1037"/>
      <c r="M80" s="1057"/>
      <c r="N80" s="1060"/>
      <c r="O80" s="1055"/>
      <c r="P80" s="1054"/>
    </row>
    <row r="81" spans="1:17" x14ac:dyDescent="0.3">
      <c r="A81" s="142"/>
      <c r="B81" s="380"/>
      <c r="C81" s="144"/>
      <c r="D81" s="320"/>
      <c r="E81" s="1087"/>
      <c r="F81" s="378" t="s">
        <v>438</v>
      </c>
      <c r="G81" s="379" t="s">
        <v>210</v>
      </c>
      <c r="H81" s="1076" t="s">
        <v>692</v>
      </c>
      <c r="I81" s="902"/>
      <c r="J81" s="1037"/>
      <c r="K81" s="1037"/>
      <c r="L81" s="1037"/>
      <c r="M81" s="1057"/>
      <c r="N81" s="1060"/>
      <c r="O81" s="1055"/>
      <c r="P81" s="1054"/>
    </row>
    <row r="82" spans="1:17" x14ac:dyDescent="0.3">
      <c r="A82" s="142"/>
      <c r="B82" s="380"/>
      <c r="C82" s="144"/>
      <c r="D82" s="320"/>
      <c r="E82" s="1087"/>
      <c r="F82" s="378" t="s">
        <v>439</v>
      </c>
      <c r="G82" s="379" t="s">
        <v>210</v>
      </c>
      <c r="H82" s="901" t="s">
        <v>695</v>
      </c>
      <c r="I82" s="902"/>
      <c r="J82" s="1037"/>
      <c r="K82" s="1037"/>
      <c r="L82" s="1037"/>
      <c r="M82" s="1057"/>
      <c r="N82" s="1060"/>
      <c r="O82" s="1055"/>
      <c r="P82" s="1054"/>
    </row>
    <row r="83" spans="1:17" x14ac:dyDescent="0.3">
      <c r="A83" s="142"/>
      <c r="B83" s="380"/>
      <c r="C83" s="144"/>
      <c r="D83" s="320"/>
      <c r="E83" s="1087"/>
      <c r="F83" s="378" t="s">
        <v>431</v>
      </c>
      <c r="G83" s="379" t="s">
        <v>210</v>
      </c>
      <c r="H83" s="901" t="s">
        <v>694</v>
      </c>
      <c r="I83" s="902"/>
      <c r="J83" s="1037"/>
      <c r="K83" s="1037"/>
      <c r="L83" s="1037"/>
      <c r="M83" s="1057"/>
      <c r="N83" s="1060"/>
      <c r="O83" s="1055"/>
      <c r="P83" s="1054"/>
    </row>
    <row r="84" spans="1:17" x14ac:dyDescent="0.3">
      <c r="A84" s="142"/>
      <c r="B84" s="380"/>
      <c r="C84" s="144"/>
      <c r="D84" s="320"/>
      <c r="E84" s="1087"/>
      <c r="F84" s="378" t="s">
        <v>440</v>
      </c>
      <c r="G84" s="379" t="s">
        <v>210</v>
      </c>
      <c r="H84" s="1072"/>
      <c r="I84" s="902"/>
      <c r="J84" s="1037"/>
      <c r="K84" s="1037"/>
      <c r="L84" s="1037"/>
      <c r="M84" s="1057"/>
      <c r="N84" s="1060"/>
      <c r="O84" s="1055"/>
      <c r="P84" s="1054"/>
    </row>
    <row r="85" spans="1:17" x14ac:dyDescent="0.3">
      <c r="A85" s="142"/>
      <c r="B85" s="380"/>
      <c r="C85" s="144"/>
      <c r="D85" s="320"/>
      <c r="E85" s="1087"/>
      <c r="F85" s="378" t="s">
        <v>441</v>
      </c>
      <c r="G85" s="379" t="s">
        <v>210</v>
      </c>
      <c r="H85" s="1072" t="s">
        <v>693</v>
      </c>
      <c r="I85" s="902"/>
      <c r="J85" s="1037"/>
      <c r="K85" s="1037"/>
      <c r="L85" s="1037"/>
      <c r="M85" s="1057"/>
      <c r="N85" s="1060"/>
      <c r="O85" s="1055"/>
      <c r="P85" s="1054"/>
    </row>
    <row r="86" spans="1:17" x14ac:dyDescent="0.3">
      <c r="A86" s="142"/>
      <c r="B86" s="380"/>
      <c r="C86" s="144"/>
      <c r="D86" s="320"/>
      <c r="E86" s="1087"/>
      <c r="F86" s="840" t="s">
        <v>367</v>
      </c>
      <c r="G86" s="841" t="s">
        <v>210</v>
      </c>
      <c r="H86" s="1072" t="s">
        <v>848</v>
      </c>
      <c r="I86" s="1091"/>
      <c r="J86" s="1037"/>
      <c r="K86" s="1037"/>
      <c r="L86" s="1037"/>
      <c r="M86" s="1057"/>
      <c r="N86" s="1060"/>
      <c r="O86" s="1055"/>
      <c r="P86" s="1054"/>
    </row>
    <row r="87" spans="1:17" ht="29.1" customHeight="1" x14ac:dyDescent="0.3">
      <c r="A87" s="142"/>
      <c r="B87" s="380"/>
      <c r="C87" s="144"/>
      <c r="D87" s="320"/>
      <c r="E87" s="1087"/>
      <c r="F87" s="378" t="s">
        <v>351</v>
      </c>
      <c r="G87" s="379" t="s">
        <v>210</v>
      </c>
      <c r="H87" s="1072" t="s">
        <v>851</v>
      </c>
      <c r="I87" s="902"/>
      <c r="J87" s="1037"/>
      <c r="K87" s="1037"/>
      <c r="L87" s="1037"/>
      <c r="M87" s="1057"/>
      <c r="N87" s="1060"/>
      <c r="O87" s="1055"/>
      <c r="P87" s="1054"/>
    </row>
    <row r="88" spans="1:17" ht="29.1" customHeight="1" x14ac:dyDescent="0.3">
      <c r="A88" s="142"/>
      <c r="B88" s="380"/>
      <c r="C88" s="144"/>
      <c r="D88" s="320"/>
      <c r="E88" s="1087"/>
      <c r="F88" s="378" t="s">
        <v>442</v>
      </c>
      <c r="G88" s="379" t="s">
        <v>210</v>
      </c>
      <c r="H88" s="1072" t="s">
        <v>778</v>
      </c>
      <c r="I88" s="902"/>
      <c r="J88" s="1037"/>
      <c r="K88" s="1037"/>
      <c r="L88" s="1037"/>
      <c r="M88" s="1057"/>
      <c r="N88" s="1060"/>
      <c r="O88" s="1055"/>
      <c r="P88" s="1054"/>
    </row>
    <row r="89" spans="1:17" x14ac:dyDescent="0.3">
      <c r="A89" s="142"/>
      <c r="B89" s="380"/>
      <c r="C89" s="144"/>
      <c r="D89" s="320"/>
      <c r="E89" s="1087"/>
      <c r="F89" s="489" t="s">
        <v>443</v>
      </c>
      <c r="G89" s="490" t="s">
        <v>210</v>
      </c>
      <c r="H89" s="1072"/>
      <c r="I89" s="902"/>
      <c r="J89" s="1037"/>
      <c r="K89" s="1037"/>
      <c r="L89" s="1037"/>
      <c r="M89" s="1057"/>
      <c r="N89" s="1060"/>
      <c r="O89" s="1055"/>
      <c r="P89" s="1054"/>
    </row>
    <row r="90" spans="1:17" ht="30" x14ac:dyDescent="0.3">
      <c r="A90" s="142"/>
      <c r="B90" s="380"/>
      <c r="C90" s="144"/>
      <c r="D90" s="320"/>
      <c r="E90" s="1087"/>
      <c r="F90" s="378" t="s">
        <v>444</v>
      </c>
      <c r="G90" s="379" t="s">
        <v>210</v>
      </c>
      <c r="H90" s="901"/>
      <c r="I90" s="902"/>
      <c r="J90" s="1037"/>
      <c r="K90" s="1037"/>
      <c r="L90" s="1037"/>
      <c r="M90" s="1057"/>
      <c r="N90" s="1060"/>
      <c r="O90" s="1055"/>
      <c r="P90" s="1054"/>
    </row>
    <row r="91" spans="1:17" x14ac:dyDescent="0.3">
      <c r="A91" s="142"/>
      <c r="B91" s="380"/>
      <c r="C91" s="144"/>
      <c r="D91" s="320"/>
      <c r="E91" s="1087"/>
      <c r="F91" s="744" t="s">
        <v>445</v>
      </c>
      <c r="G91" s="379" t="s">
        <v>210</v>
      </c>
      <c r="H91" s="901" t="s">
        <v>448</v>
      </c>
      <c r="I91" s="902"/>
      <c r="J91" s="1037"/>
      <c r="K91" s="1037"/>
      <c r="L91" s="1037"/>
      <c r="M91" s="1057"/>
      <c r="N91" s="1060"/>
      <c r="O91" s="1055"/>
      <c r="P91" s="1054"/>
    </row>
    <row r="92" spans="1:17" x14ac:dyDescent="0.3">
      <c r="A92" s="142"/>
      <c r="B92" s="380"/>
      <c r="C92" s="144"/>
      <c r="D92" s="320"/>
      <c r="E92" s="1088"/>
      <c r="F92" s="378" t="s">
        <v>446</v>
      </c>
      <c r="G92" s="379" t="s">
        <v>210</v>
      </c>
      <c r="H92" s="901"/>
      <c r="I92" s="902"/>
      <c r="J92" s="1041"/>
      <c r="K92" s="1041"/>
      <c r="L92" s="1041"/>
      <c r="M92" s="1058"/>
      <c r="N92" s="1061"/>
      <c r="O92" s="1055"/>
      <c r="P92" s="1054"/>
    </row>
    <row r="93" spans="1:17" s="66" customFormat="1" ht="15.95" customHeight="1" x14ac:dyDescent="0.25">
      <c r="A93" s="316"/>
      <c r="B93" s="296"/>
      <c r="C93" s="322"/>
      <c r="D93" s="323"/>
      <c r="E93" s="295" t="s">
        <v>137</v>
      </c>
      <c r="F93" s="996" t="s">
        <v>449</v>
      </c>
      <c r="G93" s="997"/>
      <c r="H93" s="997"/>
      <c r="I93" s="998"/>
      <c r="J93" s="318"/>
      <c r="K93" s="321"/>
      <c r="L93" s="293"/>
      <c r="M93" s="516"/>
      <c r="N93" s="395">
        <f>N94</f>
        <v>4.76</v>
      </c>
    </row>
    <row r="94" spans="1:17" ht="36" customHeight="1" x14ac:dyDescent="0.3">
      <c r="A94" s="142"/>
      <c r="B94" s="809"/>
      <c r="C94" s="144"/>
      <c r="D94" s="320"/>
      <c r="E94" s="1062" t="s">
        <v>283</v>
      </c>
      <c r="F94" s="808" t="s">
        <v>447</v>
      </c>
      <c r="G94" s="807" t="s">
        <v>210</v>
      </c>
      <c r="H94" s="918" t="s">
        <v>747</v>
      </c>
      <c r="I94" s="919"/>
      <c r="J94" s="1065">
        <v>2020</v>
      </c>
      <c r="K94" s="1068" t="s">
        <v>353</v>
      </c>
      <c r="L94" s="1068">
        <v>1</v>
      </c>
      <c r="M94" s="1069">
        <f>N94</f>
        <v>4.76</v>
      </c>
      <c r="N94" s="1070">
        <v>4.76</v>
      </c>
      <c r="O94" s="1055"/>
      <c r="P94" s="1054"/>
      <c r="Q94" s="2" t="s">
        <v>867</v>
      </c>
    </row>
    <row r="95" spans="1:17" x14ac:dyDescent="0.3">
      <c r="A95" s="142"/>
      <c r="B95" s="809"/>
      <c r="C95" s="144"/>
      <c r="D95" s="320"/>
      <c r="E95" s="1063"/>
      <c r="F95" s="808" t="s">
        <v>432</v>
      </c>
      <c r="G95" s="807" t="s">
        <v>210</v>
      </c>
      <c r="H95" s="901" t="s">
        <v>697</v>
      </c>
      <c r="I95" s="902"/>
      <c r="J95" s="1066"/>
      <c r="K95" s="1068"/>
      <c r="L95" s="1068"/>
      <c r="M95" s="1069"/>
      <c r="N95" s="1070"/>
      <c r="O95" s="1055"/>
      <c r="P95" s="1054"/>
    </row>
    <row r="96" spans="1:17" x14ac:dyDescent="0.3">
      <c r="A96" s="142"/>
      <c r="B96" s="809"/>
      <c r="C96" s="144"/>
      <c r="D96" s="320"/>
      <c r="E96" s="1063"/>
      <c r="F96" s="808" t="s">
        <v>434</v>
      </c>
      <c r="G96" s="807" t="s">
        <v>210</v>
      </c>
      <c r="H96" s="901" t="s">
        <v>529</v>
      </c>
      <c r="I96" s="902"/>
      <c r="J96" s="1066"/>
      <c r="K96" s="1068"/>
      <c r="L96" s="1068"/>
      <c r="M96" s="1069"/>
      <c r="N96" s="1070"/>
      <c r="O96" s="1055"/>
      <c r="P96" s="1054"/>
    </row>
    <row r="97" spans="1:16" x14ac:dyDescent="0.3">
      <c r="A97" s="142"/>
      <c r="B97" s="809"/>
      <c r="C97" s="144"/>
      <c r="D97" s="320"/>
      <c r="E97" s="1063"/>
      <c r="F97" s="808" t="s">
        <v>435</v>
      </c>
      <c r="G97" s="807" t="s">
        <v>210</v>
      </c>
      <c r="H97" s="901">
        <v>8</v>
      </c>
      <c r="I97" s="902"/>
      <c r="J97" s="1066"/>
      <c r="K97" s="1068"/>
      <c r="L97" s="1068"/>
      <c r="M97" s="1069"/>
      <c r="N97" s="1070"/>
      <c r="O97" s="1055"/>
      <c r="P97" s="1054"/>
    </row>
    <row r="98" spans="1:16" x14ac:dyDescent="0.3">
      <c r="A98" s="142"/>
      <c r="B98" s="809"/>
      <c r="C98" s="144"/>
      <c r="D98" s="320"/>
      <c r="E98" s="1063"/>
      <c r="F98" s="808" t="s">
        <v>436</v>
      </c>
      <c r="G98" s="807" t="s">
        <v>210</v>
      </c>
      <c r="H98" s="901">
        <v>2</v>
      </c>
      <c r="I98" s="902"/>
      <c r="J98" s="1066"/>
      <c r="K98" s="1068"/>
      <c r="L98" s="1068"/>
      <c r="M98" s="1069"/>
      <c r="N98" s="1070"/>
      <c r="O98" s="1055"/>
      <c r="P98" s="1054"/>
    </row>
    <row r="99" spans="1:16" x14ac:dyDescent="0.3">
      <c r="A99" s="142"/>
      <c r="B99" s="809"/>
      <c r="C99" s="144"/>
      <c r="D99" s="320"/>
      <c r="E99" s="1063"/>
      <c r="F99" s="808" t="s">
        <v>437</v>
      </c>
      <c r="G99" s="807" t="s">
        <v>210</v>
      </c>
      <c r="H99" s="901">
        <v>2020</v>
      </c>
      <c r="I99" s="902"/>
      <c r="J99" s="1066"/>
      <c r="K99" s="1068"/>
      <c r="L99" s="1068"/>
      <c r="M99" s="1069"/>
      <c r="N99" s="1070"/>
      <c r="O99" s="1055"/>
      <c r="P99" s="1054"/>
    </row>
    <row r="100" spans="1:16" x14ac:dyDescent="0.3">
      <c r="A100" s="142"/>
      <c r="B100" s="809"/>
      <c r="C100" s="144"/>
      <c r="D100" s="320"/>
      <c r="E100" s="1063"/>
      <c r="F100" s="808" t="s">
        <v>438</v>
      </c>
      <c r="G100" s="807" t="s">
        <v>210</v>
      </c>
      <c r="H100" s="901" t="s">
        <v>699</v>
      </c>
      <c r="I100" s="902"/>
      <c r="J100" s="1066"/>
      <c r="K100" s="1068"/>
      <c r="L100" s="1068"/>
      <c r="M100" s="1069"/>
      <c r="N100" s="1070"/>
      <c r="O100" s="1055"/>
      <c r="P100" s="1054"/>
    </row>
    <row r="101" spans="1:16" x14ac:dyDescent="0.3">
      <c r="A101" s="142"/>
      <c r="B101" s="809"/>
      <c r="C101" s="144"/>
      <c r="D101" s="320"/>
      <c r="E101" s="1063"/>
      <c r="F101" s="808" t="s">
        <v>439</v>
      </c>
      <c r="G101" s="807" t="s">
        <v>210</v>
      </c>
      <c r="H101" s="901" t="s">
        <v>700</v>
      </c>
      <c r="I101" s="902"/>
      <c r="J101" s="1066"/>
      <c r="K101" s="1068"/>
      <c r="L101" s="1068"/>
      <c r="M101" s="1069"/>
      <c r="N101" s="1070"/>
      <c r="O101" s="1055"/>
      <c r="P101" s="1054"/>
    </row>
    <row r="102" spans="1:16" x14ac:dyDescent="0.3">
      <c r="A102" s="142"/>
      <c r="B102" s="809"/>
      <c r="C102" s="144"/>
      <c r="D102" s="320"/>
      <c r="E102" s="1063"/>
      <c r="F102" s="808" t="s">
        <v>431</v>
      </c>
      <c r="G102" s="807" t="s">
        <v>210</v>
      </c>
      <c r="H102" s="901" t="s">
        <v>705</v>
      </c>
      <c r="I102" s="902"/>
      <c r="J102" s="1066"/>
      <c r="K102" s="1068"/>
      <c r="L102" s="1068"/>
      <c r="M102" s="1069"/>
      <c r="N102" s="1070"/>
      <c r="O102" s="1055"/>
      <c r="P102" s="1054"/>
    </row>
    <row r="103" spans="1:16" x14ac:dyDescent="0.3">
      <c r="A103" s="142"/>
      <c r="B103" s="809"/>
      <c r="C103" s="144"/>
      <c r="D103" s="320"/>
      <c r="E103" s="1063"/>
      <c r="F103" s="808" t="s">
        <v>440</v>
      </c>
      <c r="G103" s="807" t="s">
        <v>210</v>
      </c>
      <c r="H103" s="1072" t="s">
        <v>698</v>
      </c>
      <c r="I103" s="902"/>
      <c r="J103" s="1066"/>
      <c r="K103" s="1068"/>
      <c r="L103" s="1068"/>
      <c r="M103" s="1069"/>
      <c r="N103" s="1070"/>
      <c r="O103" s="1055"/>
      <c r="P103" s="1054"/>
    </row>
    <row r="104" spans="1:16" ht="25.5" customHeight="1" x14ac:dyDescent="0.3">
      <c r="A104" s="142"/>
      <c r="B104" s="809"/>
      <c r="C104" s="144"/>
      <c r="D104" s="320"/>
      <c r="E104" s="1063"/>
      <c r="F104" s="808" t="s">
        <v>441</v>
      </c>
      <c r="G104" s="807" t="s">
        <v>210</v>
      </c>
      <c r="H104" s="1072" t="s">
        <v>703</v>
      </c>
      <c r="I104" s="902"/>
      <c r="J104" s="1066"/>
      <c r="K104" s="1068"/>
      <c r="L104" s="1068"/>
      <c r="M104" s="1069"/>
      <c r="N104" s="1070"/>
      <c r="O104" s="1055"/>
      <c r="P104" s="1054"/>
    </row>
    <row r="105" spans="1:16" ht="29.1" customHeight="1" x14ac:dyDescent="0.3">
      <c r="A105" s="142"/>
      <c r="B105" s="809"/>
      <c r="C105" s="144"/>
      <c r="D105" s="320"/>
      <c r="E105" s="1063"/>
      <c r="F105" s="808" t="s">
        <v>367</v>
      </c>
      <c r="G105" s="807" t="s">
        <v>210</v>
      </c>
      <c r="H105" s="1072" t="s">
        <v>704</v>
      </c>
      <c r="I105" s="902"/>
      <c r="J105" s="1066"/>
      <c r="K105" s="1068"/>
      <c r="L105" s="1068"/>
      <c r="M105" s="1069"/>
      <c r="N105" s="1070"/>
      <c r="O105" s="1055"/>
      <c r="P105" s="1054"/>
    </row>
    <row r="106" spans="1:16" ht="29.25" customHeight="1" x14ac:dyDescent="0.3">
      <c r="A106" s="142"/>
      <c r="B106" s="809"/>
      <c r="C106" s="144"/>
      <c r="D106" s="320"/>
      <c r="E106" s="1063"/>
      <c r="F106" s="808" t="s">
        <v>351</v>
      </c>
      <c r="G106" s="807" t="s">
        <v>210</v>
      </c>
      <c r="H106" s="1072" t="s">
        <v>852</v>
      </c>
      <c r="I106" s="902"/>
      <c r="J106" s="1066"/>
      <c r="K106" s="1068"/>
      <c r="L106" s="1068"/>
      <c r="M106" s="1069"/>
      <c r="N106" s="1070"/>
      <c r="O106" s="1055"/>
      <c r="P106" s="1054"/>
    </row>
    <row r="107" spans="1:16" x14ac:dyDescent="0.3">
      <c r="A107" s="142"/>
      <c r="B107" s="809"/>
      <c r="C107" s="144"/>
      <c r="D107" s="320"/>
      <c r="E107" s="1063"/>
      <c r="F107" s="744" t="s">
        <v>445</v>
      </c>
      <c r="G107" s="807" t="s">
        <v>210</v>
      </c>
      <c r="H107" s="901" t="s">
        <v>448</v>
      </c>
      <c r="I107" s="902"/>
      <c r="J107" s="1066"/>
      <c r="K107" s="1068"/>
      <c r="L107" s="1068"/>
      <c r="M107" s="1069"/>
      <c r="N107" s="1070"/>
      <c r="O107" s="1055"/>
      <c r="P107" s="1054"/>
    </row>
    <row r="108" spans="1:16" x14ac:dyDescent="0.3">
      <c r="A108" s="142"/>
      <c r="B108" s="809"/>
      <c r="C108" s="144"/>
      <c r="D108" s="320"/>
      <c r="E108" s="1063"/>
      <c r="F108" s="1071" t="s">
        <v>446</v>
      </c>
      <c r="G108" s="807" t="s">
        <v>210</v>
      </c>
      <c r="H108" s="901" t="s">
        <v>701</v>
      </c>
      <c r="I108" s="902"/>
      <c r="J108" s="1066"/>
      <c r="K108" s="1068"/>
      <c r="L108" s="1068"/>
      <c r="M108" s="1069"/>
      <c r="N108" s="1070"/>
      <c r="O108" s="1055"/>
      <c r="P108" s="1054"/>
    </row>
    <row r="109" spans="1:16" ht="18" customHeight="1" x14ac:dyDescent="0.3">
      <c r="A109" s="142"/>
      <c r="B109" s="809"/>
      <c r="C109" s="144"/>
      <c r="D109" s="320"/>
      <c r="E109" s="1064"/>
      <c r="F109" s="973"/>
      <c r="G109" s="807" t="s">
        <v>210</v>
      </c>
      <c r="H109" s="1203" t="s">
        <v>702</v>
      </c>
      <c r="I109" s="902"/>
      <c r="J109" s="1067"/>
      <c r="K109" s="1068"/>
      <c r="L109" s="1068"/>
      <c r="M109" s="1069"/>
      <c r="N109" s="1070"/>
    </row>
    <row r="110" spans="1:16" s="66" customFormat="1" ht="15.95" customHeight="1" x14ac:dyDescent="0.25">
      <c r="A110" s="316"/>
      <c r="B110" s="296"/>
      <c r="C110" s="322"/>
      <c r="D110" s="323"/>
      <c r="E110" s="295" t="s">
        <v>286</v>
      </c>
      <c r="F110" s="1074" t="s">
        <v>450</v>
      </c>
      <c r="G110" s="1074"/>
      <c r="H110" s="1074"/>
      <c r="I110" s="1074"/>
      <c r="J110" s="318"/>
      <c r="K110" s="321"/>
      <c r="L110" s="293"/>
      <c r="M110" s="516"/>
      <c r="N110" s="507">
        <v>0</v>
      </c>
    </row>
    <row r="111" spans="1:16" s="66" customFormat="1" ht="15.95" customHeight="1" x14ac:dyDescent="0.25">
      <c r="A111" s="316"/>
      <c r="B111" s="296"/>
      <c r="C111" s="322"/>
      <c r="D111" s="323"/>
      <c r="E111" s="295" t="s">
        <v>287</v>
      </c>
      <c r="F111" s="1074" t="s">
        <v>451</v>
      </c>
      <c r="G111" s="1074"/>
      <c r="H111" s="1074"/>
      <c r="I111" s="1074"/>
      <c r="J111" s="318"/>
      <c r="K111" s="321"/>
      <c r="L111" s="293"/>
      <c r="M111" s="516"/>
      <c r="N111" s="507">
        <v>0</v>
      </c>
    </row>
    <row r="112" spans="1:16" s="66" customFormat="1" ht="15.95" customHeight="1" x14ac:dyDescent="0.25">
      <c r="A112" s="316"/>
      <c r="B112" s="296"/>
      <c r="C112" s="322"/>
      <c r="D112" s="323"/>
      <c r="E112" s="403" t="s">
        <v>288</v>
      </c>
      <c r="F112" s="1074" t="s">
        <v>493</v>
      </c>
      <c r="G112" s="1074"/>
      <c r="H112" s="1074"/>
      <c r="I112" s="1074"/>
      <c r="J112" s="318"/>
      <c r="K112" s="321"/>
      <c r="L112" s="293"/>
      <c r="M112" s="516"/>
      <c r="N112" s="395">
        <f>SUM(N113:N127)</f>
        <v>1.19</v>
      </c>
    </row>
    <row r="113" spans="1:17" ht="29.1" customHeight="1" x14ac:dyDescent="0.3">
      <c r="A113" s="142"/>
      <c r="B113" s="380"/>
      <c r="C113" s="144"/>
      <c r="D113" s="320"/>
      <c r="E113" s="1086" t="s">
        <v>283</v>
      </c>
      <c r="F113" s="378" t="s">
        <v>447</v>
      </c>
      <c r="G113" s="379" t="s">
        <v>210</v>
      </c>
      <c r="H113" s="918" t="s">
        <v>709</v>
      </c>
      <c r="I113" s="919"/>
      <c r="J113" s="1036">
        <v>2020</v>
      </c>
      <c r="K113" s="1036" t="s">
        <v>353</v>
      </c>
      <c r="L113" s="1036">
        <v>1</v>
      </c>
      <c r="M113" s="1056">
        <f>N113</f>
        <v>1.19</v>
      </c>
      <c r="N113" s="1059">
        <v>1.19</v>
      </c>
      <c r="O113" s="1073"/>
      <c r="P113" s="1054"/>
      <c r="Q113" s="2" t="s">
        <v>868</v>
      </c>
    </row>
    <row r="114" spans="1:17" x14ac:dyDescent="0.3">
      <c r="A114" s="142"/>
      <c r="B114" s="380"/>
      <c r="C114" s="144"/>
      <c r="D114" s="320"/>
      <c r="E114" s="1087"/>
      <c r="F114" s="378" t="s">
        <v>432</v>
      </c>
      <c r="G114" s="379" t="s">
        <v>210</v>
      </c>
      <c r="H114" s="901" t="s">
        <v>773</v>
      </c>
      <c r="I114" s="902"/>
      <c r="J114" s="1037"/>
      <c r="K114" s="1037"/>
      <c r="L114" s="1037"/>
      <c r="M114" s="1057"/>
      <c r="N114" s="1060"/>
      <c r="O114" s="1073"/>
      <c r="P114" s="1054"/>
    </row>
    <row r="115" spans="1:17" x14ac:dyDescent="0.3">
      <c r="A115" s="142"/>
      <c r="B115" s="380"/>
      <c r="C115" s="144"/>
      <c r="D115" s="320"/>
      <c r="E115" s="1087"/>
      <c r="F115" s="378" t="s">
        <v>434</v>
      </c>
      <c r="G115" s="379" t="s">
        <v>210</v>
      </c>
      <c r="H115" s="901" t="s">
        <v>706</v>
      </c>
      <c r="I115" s="902"/>
      <c r="J115" s="1037"/>
      <c r="K115" s="1037"/>
      <c r="L115" s="1037"/>
      <c r="M115" s="1057"/>
      <c r="N115" s="1060"/>
      <c r="O115" s="1073"/>
      <c r="P115" s="1054"/>
    </row>
    <row r="116" spans="1:17" x14ac:dyDescent="0.3">
      <c r="A116" s="142"/>
      <c r="B116" s="380"/>
      <c r="C116" s="144"/>
      <c r="D116" s="320"/>
      <c r="E116" s="1087"/>
      <c r="F116" s="378" t="s">
        <v>435</v>
      </c>
      <c r="G116" s="379" t="s">
        <v>210</v>
      </c>
      <c r="H116" s="901">
        <v>2</v>
      </c>
      <c r="I116" s="902"/>
      <c r="J116" s="1037"/>
      <c r="K116" s="1037"/>
      <c r="L116" s="1037"/>
      <c r="M116" s="1057"/>
      <c r="N116" s="1060"/>
      <c r="O116" s="1073"/>
      <c r="P116" s="1054"/>
    </row>
    <row r="117" spans="1:17" x14ac:dyDescent="0.3">
      <c r="A117" s="142"/>
      <c r="B117" s="380"/>
      <c r="C117" s="144"/>
      <c r="D117" s="320"/>
      <c r="E117" s="1087"/>
      <c r="F117" s="378" t="s">
        <v>436</v>
      </c>
      <c r="G117" s="379" t="s">
        <v>210</v>
      </c>
      <c r="H117" s="901">
        <v>2</v>
      </c>
      <c r="I117" s="902"/>
      <c r="J117" s="1037"/>
      <c r="K117" s="1037"/>
      <c r="L117" s="1037"/>
      <c r="M117" s="1057"/>
      <c r="N117" s="1060"/>
      <c r="O117" s="1073"/>
      <c r="P117" s="1054"/>
    </row>
    <row r="118" spans="1:17" x14ac:dyDescent="0.3">
      <c r="A118" s="142"/>
      <c r="B118" s="380"/>
      <c r="C118" s="144"/>
      <c r="D118" s="320"/>
      <c r="E118" s="1087"/>
      <c r="F118" s="378" t="s">
        <v>437</v>
      </c>
      <c r="G118" s="379" t="s">
        <v>210</v>
      </c>
      <c r="H118" s="901">
        <v>2020</v>
      </c>
      <c r="I118" s="902"/>
      <c r="J118" s="1037"/>
      <c r="K118" s="1037"/>
      <c r="L118" s="1037"/>
      <c r="M118" s="1057"/>
      <c r="N118" s="1060"/>
      <c r="O118" s="1073"/>
      <c r="P118" s="1054"/>
    </row>
    <row r="119" spans="1:17" x14ac:dyDescent="0.3">
      <c r="A119" s="142"/>
      <c r="B119" s="380"/>
      <c r="C119" s="144"/>
      <c r="D119" s="320"/>
      <c r="E119" s="1087"/>
      <c r="F119" s="378" t="s">
        <v>438</v>
      </c>
      <c r="G119" s="379" t="s">
        <v>210</v>
      </c>
      <c r="H119" s="901" t="s">
        <v>707</v>
      </c>
      <c r="I119" s="902"/>
      <c r="J119" s="1037"/>
      <c r="K119" s="1037"/>
      <c r="L119" s="1037"/>
      <c r="M119" s="1057"/>
      <c r="N119" s="1060"/>
      <c r="O119" s="1073"/>
      <c r="P119" s="1054"/>
    </row>
    <row r="120" spans="1:17" x14ac:dyDescent="0.3">
      <c r="A120" s="142"/>
      <c r="B120" s="380"/>
      <c r="C120" s="144"/>
      <c r="D120" s="320"/>
      <c r="E120" s="1087"/>
      <c r="F120" s="378" t="s">
        <v>439</v>
      </c>
      <c r="G120" s="379" t="s">
        <v>210</v>
      </c>
      <c r="H120" s="901" t="s">
        <v>708</v>
      </c>
      <c r="I120" s="902"/>
      <c r="J120" s="1037"/>
      <c r="K120" s="1037"/>
      <c r="L120" s="1037"/>
      <c r="M120" s="1057"/>
      <c r="N120" s="1060"/>
      <c r="O120" s="1073"/>
      <c r="P120" s="1054"/>
    </row>
    <row r="121" spans="1:17" x14ac:dyDescent="0.3">
      <c r="A121" s="142"/>
      <c r="B121" s="380"/>
      <c r="C121" s="144"/>
      <c r="D121" s="320"/>
      <c r="E121" s="1087"/>
      <c r="F121" s="378" t="s">
        <v>431</v>
      </c>
      <c r="G121" s="379" t="s">
        <v>210</v>
      </c>
      <c r="H121" s="901" t="s">
        <v>712</v>
      </c>
      <c r="I121" s="902"/>
      <c r="J121" s="1037"/>
      <c r="K121" s="1037"/>
      <c r="L121" s="1037"/>
      <c r="M121" s="1057"/>
      <c r="N121" s="1060"/>
      <c r="O121" s="1073"/>
      <c r="P121" s="1054"/>
    </row>
    <row r="122" spans="1:17" x14ac:dyDescent="0.3">
      <c r="A122" s="142"/>
      <c r="B122" s="380"/>
      <c r="C122" s="144"/>
      <c r="D122" s="320"/>
      <c r="E122" s="1087"/>
      <c r="F122" s="378" t="s">
        <v>440</v>
      </c>
      <c r="G122" s="379" t="s">
        <v>210</v>
      </c>
      <c r="H122" s="901"/>
      <c r="I122" s="902"/>
      <c r="J122" s="1037"/>
      <c r="K122" s="1037"/>
      <c r="L122" s="1037"/>
      <c r="M122" s="1057"/>
      <c r="N122" s="1060"/>
      <c r="O122" s="1073"/>
      <c r="P122" s="1054"/>
    </row>
    <row r="123" spans="1:17" x14ac:dyDescent="0.3">
      <c r="A123" s="142"/>
      <c r="B123" s="380"/>
      <c r="C123" s="144"/>
      <c r="D123" s="320"/>
      <c r="E123" s="1087"/>
      <c r="F123" s="378" t="s">
        <v>441</v>
      </c>
      <c r="G123" s="379" t="s">
        <v>210</v>
      </c>
      <c r="H123" s="1203" t="s">
        <v>711</v>
      </c>
      <c r="I123" s="902"/>
      <c r="J123" s="1037"/>
      <c r="K123" s="1037"/>
      <c r="L123" s="1037"/>
      <c r="M123" s="1057"/>
      <c r="N123" s="1060"/>
      <c r="O123" s="1073"/>
      <c r="P123" s="1054"/>
    </row>
    <row r="124" spans="1:17" ht="29.1" customHeight="1" x14ac:dyDescent="0.3">
      <c r="A124" s="142"/>
      <c r="B124" s="380"/>
      <c r="C124" s="144"/>
      <c r="D124" s="320"/>
      <c r="E124" s="1087"/>
      <c r="F124" s="378" t="s">
        <v>367</v>
      </c>
      <c r="G124" s="379" t="s">
        <v>210</v>
      </c>
      <c r="H124" s="1072" t="s">
        <v>710</v>
      </c>
      <c r="I124" s="902"/>
      <c r="J124" s="1037"/>
      <c r="K124" s="1037"/>
      <c r="L124" s="1037"/>
      <c r="M124" s="1057"/>
      <c r="N124" s="1060"/>
      <c r="O124" s="1073"/>
      <c r="P124" s="1054"/>
    </row>
    <row r="125" spans="1:17" ht="29.1" customHeight="1" x14ac:dyDescent="0.3">
      <c r="A125" s="142"/>
      <c r="B125" s="380"/>
      <c r="C125" s="144"/>
      <c r="D125" s="320"/>
      <c r="E125" s="1087"/>
      <c r="F125" s="378" t="s">
        <v>351</v>
      </c>
      <c r="G125" s="379" t="s">
        <v>210</v>
      </c>
      <c r="H125" s="1072" t="s">
        <v>853</v>
      </c>
      <c r="I125" s="902"/>
      <c r="J125" s="1037"/>
      <c r="K125" s="1037"/>
      <c r="L125" s="1037"/>
      <c r="M125" s="1057"/>
      <c r="N125" s="1060"/>
      <c r="O125" s="1073"/>
      <c r="P125" s="1054"/>
    </row>
    <row r="126" spans="1:17" x14ac:dyDescent="0.3">
      <c r="A126" s="142"/>
      <c r="B126" s="380"/>
      <c r="C126" s="144"/>
      <c r="D126" s="320"/>
      <c r="E126" s="1087"/>
      <c r="F126" s="744" t="s">
        <v>445</v>
      </c>
      <c r="G126" s="379" t="s">
        <v>210</v>
      </c>
      <c r="H126" s="901" t="s">
        <v>448</v>
      </c>
      <c r="I126" s="902"/>
      <c r="J126" s="1037"/>
      <c r="K126" s="1037"/>
      <c r="L126" s="1037"/>
      <c r="M126" s="1057"/>
      <c r="N126" s="1060"/>
      <c r="O126" s="1073"/>
      <c r="P126" s="1054"/>
    </row>
    <row r="127" spans="1:17" x14ac:dyDescent="0.3">
      <c r="A127" s="142"/>
      <c r="B127" s="380"/>
      <c r="C127" s="144"/>
      <c r="D127" s="320"/>
      <c r="E127" s="1088"/>
      <c r="F127" s="378" t="s">
        <v>446</v>
      </c>
      <c r="G127" s="379" t="s">
        <v>210</v>
      </c>
      <c r="H127" s="901"/>
      <c r="I127" s="902"/>
      <c r="J127" s="1041"/>
      <c r="K127" s="1041"/>
      <c r="L127" s="1041"/>
      <c r="M127" s="1058"/>
      <c r="N127" s="1061"/>
      <c r="O127" s="1073"/>
      <c r="P127" s="1054"/>
    </row>
    <row r="128" spans="1:17" s="66" customFormat="1" ht="30.75" customHeight="1" x14ac:dyDescent="0.25">
      <c r="A128" s="324"/>
      <c r="B128" s="296"/>
      <c r="C128" s="325" t="s">
        <v>22</v>
      </c>
      <c r="D128" s="1093" t="s">
        <v>290</v>
      </c>
      <c r="E128" s="1094"/>
      <c r="F128" s="1094"/>
      <c r="G128" s="1094"/>
      <c r="H128" s="1094"/>
      <c r="I128" s="1095"/>
      <c r="J128" s="326"/>
      <c r="K128" s="327"/>
      <c r="L128" s="327"/>
      <c r="M128" s="518"/>
      <c r="N128" s="823">
        <f>N129+N134+N137+N140+N143</f>
        <v>0</v>
      </c>
    </row>
    <row r="129" spans="1:14" s="65" customFormat="1" ht="15" customHeight="1" x14ac:dyDescent="0.2">
      <c r="A129" s="324"/>
      <c r="B129" s="296"/>
      <c r="C129" s="322"/>
      <c r="D129" s="328" t="s">
        <v>0</v>
      </c>
      <c r="E129" s="983" t="s">
        <v>452</v>
      </c>
      <c r="F129" s="984"/>
      <c r="G129" s="984"/>
      <c r="H129" s="984"/>
      <c r="I129" s="985"/>
      <c r="J129" s="313"/>
      <c r="K129" s="329"/>
      <c r="L129" s="329"/>
      <c r="M129" s="519"/>
      <c r="N129" s="824">
        <f>N130+N131+N132+N133</f>
        <v>0</v>
      </c>
    </row>
    <row r="130" spans="1:14" s="65" customFormat="1" ht="15" customHeight="1" x14ac:dyDescent="0.2">
      <c r="A130" s="324"/>
      <c r="B130" s="296"/>
      <c r="C130" s="322"/>
      <c r="D130" s="323"/>
      <c r="E130" s="294" t="s">
        <v>133</v>
      </c>
      <c r="F130" s="330" t="s">
        <v>453</v>
      </c>
      <c r="G130" s="331"/>
      <c r="H130" s="331"/>
      <c r="I130" s="332"/>
      <c r="J130" s="330"/>
      <c r="K130" s="333"/>
      <c r="L130" s="333"/>
      <c r="M130" s="520"/>
      <c r="N130" s="825">
        <v>0</v>
      </c>
    </row>
    <row r="131" spans="1:14" s="65" customFormat="1" ht="15" customHeight="1" x14ac:dyDescent="0.2">
      <c r="A131" s="324"/>
      <c r="B131" s="296"/>
      <c r="C131" s="322"/>
      <c r="D131" s="323"/>
      <c r="E131" s="294" t="s">
        <v>135</v>
      </c>
      <c r="F131" s="330" t="s">
        <v>454</v>
      </c>
      <c r="G131" s="331"/>
      <c r="H131" s="331"/>
      <c r="I131" s="332"/>
      <c r="J131" s="330"/>
      <c r="K131" s="333"/>
      <c r="L131" s="333"/>
      <c r="M131" s="520"/>
      <c r="N131" s="825">
        <v>0</v>
      </c>
    </row>
    <row r="132" spans="1:14" s="65" customFormat="1" ht="15" customHeight="1" x14ac:dyDescent="0.2">
      <c r="A132" s="324"/>
      <c r="B132" s="296"/>
      <c r="C132" s="322"/>
      <c r="D132" s="323"/>
      <c r="E132" s="294" t="s">
        <v>137</v>
      </c>
      <c r="F132" s="330" t="s">
        <v>136</v>
      </c>
      <c r="G132" s="331"/>
      <c r="H132" s="331"/>
      <c r="I132" s="332"/>
      <c r="J132" s="330"/>
      <c r="K132" s="333"/>
      <c r="L132" s="333"/>
      <c r="M132" s="520"/>
      <c r="N132" s="825">
        <v>0</v>
      </c>
    </row>
    <row r="133" spans="1:14" s="66" customFormat="1" ht="15" customHeight="1" x14ac:dyDescent="0.25">
      <c r="A133" s="324"/>
      <c r="B133" s="296"/>
      <c r="C133" s="334"/>
      <c r="D133" s="335"/>
      <c r="E133" s="321" t="s">
        <v>286</v>
      </c>
      <c r="F133" s="337" t="s">
        <v>139</v>
      </c>
      <c r="G133" s="338"/>
      <c r="H133" s="338"/>
      <c r="I133" s="339"/>
      <c r="J133" s="340"/>
      <c r="K133" s="294"/>
      <c r="L133" s="293"/>
      <c r="M133" s="520"/>
      <c r="N133" s="825">
        <v>0</v>
      </c>
    </row>
    <row r="134" spans="1:14" s="65" customFormat="1" ht="15" customHeight="1" x14ac:dyDescent="0.2">
      <c r="A134" s="324"/>
      <c r="B134" s="296"/>
      <c r="C134" s="322"/>
      <c r="D134" s="328" t="s">
        <v>21</v>
      </c>
      <c r="E134" s="1096" t="s">
        <v>292</v>
      </c>
      <c r="F134" s="1097"/>
      <c r="G134" s="1097"/>
      <c r="H134" s="1097"/>
      <c r="I134" s="1098"/>
      <c r="J134" s="401"/>
      <c r="K134" s="402"/>
      <c r="L134" s="402"/>
      <c r="M134" s="522"/>
      <c r="N134" s="826">
        <f>N135+N136</f>
        <v>0</v>
      </c>
    </row>
    <row r="135" spans="1:14" s="65" customFormat="1" ht="15" customHeight="1" x14ac:dyDescent="0.2">
      <c r="A135" s="324"/>
      <c r="B135" s="296"/>
      <c r="C135" s="322"/>
      <c r="D135" s="323"/>
      <c r="E135" s="294" t="s">
        <v>133</v>
      </c>
      <c r="F135" s="330" t="s">
        <v>455</v>
      </c>
      <c r="G135" s="331"/>
      <c r="H135" s="331"/>
      <c r="I135" s="332"/>
      <c r="J135" s="330"/>
      <c r="K135" s="333"/>
      <c r="L135" s="333"/>
      <c r="M135" s="520"/>
      <c r="N135" s="825">
        <v>0</v>
      </c>
    </row>
    <row r="136" spans="1:14" s="65" customFormat="1" ht="15" customHeight="1" x14ac:dyDescent="0.2">
      <c r="A136" s="324"/>
      <c r="B136" s="296"/>
      <c r="C136" s="334"/>
      <c r="D136" s="335"/>
      <c r="E136" s="336" t="s">
        <v>135</v>
      </c>
      <c r="F136" s="337" t="s">
        <v>139</v>
      </c>
      <c r="G136" s="338"/>
      <c r="H136" s="338"/>
      <c r="I136" s="332"/>
      <c r="J136" s="340"/>
      <c r="K136" s="294"/>
      <c r="L136" s="293"/>
      <c r="M136" s="521"/>
      <c r="N136" s="825">
        <v>0</v>
      </c>
    </row>
    <row r="137" spans="1:14" ht="27.95" customHeight="1" x14ac:dyDescent="0.3">
      <c r="A137" s="146"/>
      <c r="B137" s="380"/>
      <c r="C137" s="186"/>
      <c r="D137" s="291" t="s">
        <v>25</v>
      </c>
      <c r="E137" s="983" t="s">
        <v>293</v>
      </c>
      <c r="F137" s="984"/>
      <c r="G137" s="984"/>
      <c r="H137" s="984"/>
      <c r="I137" s="985"/>
      <c r="J137" s="313"/>
      <c r="K137" s="329"/>
      <c r="L137" s="329"/>
      <c r="M137" s="519"/>
      <c r="N137" s="824">
        <f>N138+N139</f>
        <v>0</v>
      </c>
    </row>
    <row r="138" spans="1:14" s="65" customFormat="1" ht="12.75" x14ac:dyDescent="0.2">
      <c r="A138" s="324"/>
      <c r="B138" s="296"/>
      <c r="C138" s="322"/>
      <c r="D138" s="323"/>
      <c r="E138" s="294" t="s">
        <v>133</v>
      </c>
      <c r="F138" s="330" t="s">
        <v>136</v>
      </c>
      <c r="G138" s="331"/>
      <c r="H138" s="331"/>
      <c r="I138" s="332"/>
      <c r="J138" s="330"/>
      <c r="K138" s="333"/>
      <c r="L138" s="333"/>
      <c r="M138" s="520"/>
      <c r="N138" s="825">
        <v>0</v>
      </c>
    </row>
    <row r="139" spans="1:14" s="65" customFormat="1" ht="12.75" x14ac:dyDescent="0.2">
      <c r="A139" s="324"/>
      <c r="B139" s="296"/>
      <c r="C139" s="334"/>
      <c r="D139" s="335"/>
      <c r="E139" s="336" t="s">
        <v>135</v>
      </c>
      <c r="F139" s="337" t="s">
        <v>139</v>
      </c>
      <c r="G139" s="338"/>
      <c r="H139" s="338"/>
      <c r="I139" s="332"/>
      <c r="J139" s="340"/>
      <c r="K139" s="294"/>
      <c r="L139" s="293"/>
      <c r="M139" s="521"/>
      <c r="N139" s="825">
        <v>0</v>
      </c>
    </row>
    <row r="140" spans="1:14" s="65" customFormat="1" ht="27.95" customHeight="1" x14ac:dyDescent="0.2">
      <c r="A140" s="324"/>
      <c r="B140" s="296"/>
      <c r="C140" s="322"/>
      <c r="D140" s="291" t="s">
        <v>91</v>
      </c>
      <c r="E140" s="983" t="s">
        <v>294</v>
      </c>
      <c r="F140" s="984"/>
      <c r="G140" s="984"/>
      <c r="H140" s="984"/>
      <c r="I140" s="985"/>
      <c r="J140" s="313"/>
      <c r="K140" s="329"/>
      <c r="L140" s="329"/>
      <c r="M140" s="519"/>
      <c r="N140" s="824">
        <f>N141+N142</f>
        <v>0</v>
      </c>
    </row>
    <row r="141" spans="1:14" s="65" customFormat="1" ht="12.75" x14ac:dyDescent="0.2">
      <c r="A141" s="324"/>
      <c r="B141" s="296"/>
      <c r="C141" s="322"/>
      <c r="D141" s="323"/>
      <c r="E141" s="294" t="s">
        <v>133</v>
      </c>
      <c r="F141" s="330" t="s">
        <v>136</v>
      </c>
      <c r="G141" s="331"/>
      <c r="H141" s="331"/>
      <c r="I141" s="332"/>
      <c r="J141" s="330"/>
      <c r="K141" s="333"/>
      <c r="L141" s="333"/>
      <c r="M141" s="520"/>
      <c r="N141" s="825">
        <v>0</v>
      </c>
    </row>
    <row r="142" spans="1:14" s="65" customFormat="1" ht="12.75" x14ac:dyDescent="0.2">
      <c r="A142" s="324"/>
      <c r="B142" s="296"/>
      <c r="C142" s="334"/>
      <c r="D142" s="335"/>
      <c r="E142" s="336" t="s">
        <v>135</v>
      </c>
      <c r="F142" s="337" t="s">
        <v>139</v>
      </c>
      <c r="G142" s="338"/>
      <c r="H142" s="338"/>
      <c r="I142" s="332"/>
      <c r="J142" s="340"/>
      <c r="K142" s="294"/>
      <c r="L142" s="293"/>
      <c r="M142" s="521"/>
      <c r="N142" s="825">
        <v>0</v>
      </c>
    </row>
    <row r="143" spans="1:14" s="65" customFormat="1" ht="15.75" customHeight="1" x14ac:dyDescent="0.2">
      <c r="A143" s="307"/>
      <c r="B143" s="296"/>
      <c r="C143" s="341"/>
      <c r="D143" s="342" t="s">
        <v>405</v>
      </c>
      <c r="E143" s="1099" t="s">
        <v>456</v>
      </c>
      <c r="F143" s="1099"/>
      <c r="G143" s="1099"/>
      <c r="H143" s="1099"/>
      <c r="I143" s="1099"/>
      <c r="J143" s="313"/>
      <c r="K143" s="314"/>
      <c r="L143" s="315"/>
      <c r="M143" s="515"/>
      <c r="N143" s="827">
        <v>0</v>
      </c>
    </row>
    <row r="144" spans="1:14" s="66" customFormat="1" ht="27.95" customHeight="1" x14ac:dyDescent="0.25">
      <c r="A144" s="316"/>
      <c r="B144" s="296"/>
      <c r="C144" s="343" t="s">
        <v>28</v>
      </c>
      <c r="D144" s="1100" t="s">
        <v>457</v>
      </c>
      <c r="E144" s="1101"/>
      <c r="F144" s="1101"/>
      <c r="G144" s="1101"/>
      <c r="H144" s="1101"/>
      <c r="I144" s="1102"/>
      <c r="J144" s="344"/>
      <c r="K144" s="345"/>
      <c r="L144" s="346"/>
      <c r="M144" s="523"/>
      <c r="N144" s="828">
        <v>0</v>
      </c>
    </row>
    <row r="145" spans="1:14" s="65" customFormat="1" ht="12.75" x14ac:dyDescent="0.2">
      <c r="A145" s="307"/>
      <c r="B145" s="347" t="s">
        <v>9</v>
      </c>
      <c r="C145" s="1103" t="s">
        <v>297</v>
      </c>
      <c r="D145" s="1104"/>
      <c r="E145" s="1104"/>
      <c r="F145" s="1104"/>
      <c r="G145" s="1104"/>
      <c r="H145" s="1104"/>
      <c r="I145" s="1105"/>
      <c r="J145" s="308"/>
      <c r="K145" s="309"/>
      <c r="L145" s="310"/>
      <c r="M145" s="524"/>
      <c r="N145" s="829">
        <v>0</v>
      </c>
    </row>
    <row r="146" spans="1:14" ht="15" customHeight="1" x14ac:dyDescent="0.3">
      <c r="A146" s="142"/>
      <c r="B146" s="383"/>
      <c r="C146" s="138"/>
      <c r="D146" s="983" t="s">
        <v>138</v>
      </c>
      <c r="E146" s="984"/>
      <c r="F146" s="984"/>
      <c r="G146" s="984"/>
      <c r="H146" s="984"/>
      <c r="I146" s="985"/>
      <c r="J146" s="348"/>
      <c r="K146" s="349"/>
      <c r="L146" s="292"/>
      <c r="M146" s="525"/>
      <c r="N146" s="830"/>
    </row>
    <row r="147" spans="1:14" s="65" customFormat="1" ht="12.75" x14ac:dyDescent="0.2">
      <c r="A147" s="307"/>
      <c r="B147" s="347" t="s">
        <v>11</v>
      </c>
      <c r="C147" s="1106" t="s">
        <v>298</v>
      </c>
      <c r="D147" s="1107"/>
      <c r="E147" s="1107"/>
      <c r="F147" s="1107"/>
      <c r="G147" s="1107"/>
      <c r="H147" s="1107"/>
      <c r="I147" s="1108"/>
      <c r="J147" s="308"/>
      <c r="K147" s="309"/>
      <c r="L147" s="310"/>
      <c r="M147" s="524"/>
      <c r="N147" s="829">
        <v>0</v>
      </c>
    </row>
    <row r="148" spans="1:14" ht="15" customHeight="1" x14ac:dyDescent="0.3">
      <c r="A148" s="142"/>
      <c r="B148" s="380"/>
      <c r="C148" s="350"/>
      <c r="D148" s="983" t="s">
        <v>138</v>
      </c>
      <c r="E148" s="984"/>
      <c r="F148" s="984"/>
      <c r="G148" s="984"/>
      <c r="H148" s="984"/>
      <c r="I148" s="985"/>
      <c r="J148" s="348"/>
      <c r="K148" s="349"/>
      <c r="L148" s="292"/>
      <c r="M148" s="525"/>
      <c r="N148" s="830"/>
    </row>
    <row r="149" spans="1:14" s="65" customFormat="1" ht="27.95" customHeight="1" x14ac:dyDescent="0.2">
      <c r="A149" s="307"/>
      <c r="B149" s="347" t="s">
        <v>13</v>
      </c>
      <c r="C149" s="1106" t="s">
        <v>458</v>
      </c>
      <c r="D149" s="1107"/>
      <c r="E149" s="1107"/>
      <c r="F149" s="1107"/>
      <c r="G149" s="1107"/>
      <c r="H149" s="1107"/>
      <c r="I149" s="1108"/>
      <c r="J149" s="351"/>
      <c r="K149" s="309"/>
      <c r="L149" s="310"/>
      <c r="M149" s="524"/>
      <c r="N149" s="829">
        <f>N150+N151+N152+N153+N154+N155</f>
        <v>0</v>
      </c>
    </row>
    <row r="150" spans="1:14" ht="15" customHeight="1" x14ac:dyDescent="0.3">
      <c r="A150" s="142"/>
      <c r="B150" s="380"/>
      <c r="C150" s="352">
        <v>1</v>
      </c>
      <c r="D150" s="983" t="s">
        <v>459</v>
      </c>
      <c r="E150" s="984"/>
      <c r="F150" s="984"/>
      <c r="G150" s="984"/>
      <c r="H150" s="984"/>
      <c r="I150" s="985"/>
      <c r="J150" s="313"/>
      <c r="K150" s="314"/>
      <c r="L150" s="315"/>
      <c r="M150" s="515"/>
      <c r="N150" s="827">
        <v>0</v>
      </c>
    </row>
    <row r="151" spans="1:14" x14ac:dyDescent="0.3">
      <c r="A151" s="142"/>
      <c r="B151" s="380"/>
      <c r="C151" s="352">
        <v>2</v>
      </c>
      <c r="D151" s="983" t="s">
        <v>460</v>
      </c>
      <c r="E151" s="984"/>
      <c r="F151" s="984"/>
      <c r="G151" s="984"/>
      <c r="H151" s="984"/>
      <c r="I151" s="985"/>
      <c r="J151" s="313"/>
      <c r="K151" s="314"/>
      <c r="L151" s="315"/>
      <c r="M151" s="515"/>
      <c r="N151" s="827">
        <v>0</v>
      </c>
    </row>
    <row r="152" spans="1:14" x14ac:dyDescent="0.3">
      <c r="A152" s="142"/>
      <c r="B152" s="380"/>
      <c r="C152" s="352">
        <v>3</v>
      </c>
      <c r="D152" s="983" t="s">
        <v>461</v>
      </c>
      <c r="E152" s="984"/>
      <c r="F152" s="984"/>
      <c r="G152" s="984"/>
      <c r="H152" s="984"/>
      <c r="I152" s="985"/>
      <c r="J152" s="313"/>
      <c r="K152" s="314"/>
      <c r="L152" s="315"/>
      <c r="M152" s="515"/>
      <c r="N152" s="827">
        <v>0</v>
      </c>
    </row>
    <row r="153" spans="1:14" x14ac:dyDescent="0.3">
      <c r="A153" s="142"/>
      <c r="B153" s="380"/>
      <c r="C153" s="352">
        <v>4</v>
      </c>
      <c r="D153" s="983" t="s">
        <v>462</v>
      </c>
      <c r="E153" s="984"/>
      <c r="F153" s="984"/>
      <c r="G153" s="984"/>
      <c r="H153" s="984"/>
      <c r="I153" s="985"/>
      <c r="J153" s="313"/>
      <c r="K153" s="314"/>
      <c r="L153" s="315"/>
      <c r="M153" s="515"/>
      <c r="N153" s="827">
        <v>0</v>
      </c>
    </row>
    <row r="154" spans="1:14" ht="27.95" customHeight="1" x14ac:dyDescent="0.3">
      <c r="A154" s="142"/>
      <c r="B154" s="380"/>
      <c r="C154" s="352">
        <v>5</v>
      </c>
      <c r="D154" s="983" t="s">
        <v>463</v>
      </c>
      <c r="E154" s="984"/>
      <c r="F154" s="984"/>
      <c r="G154" s="984"/>
      <c r="H154" s="984"/>
      <c r="I154" s="985"/>
      <c r="J154" s="313"/>
      <c r="K154" s="314"/>
      <c r="L154" s="315"/>
      <c r="M154" s="515"/>
      <c r="N154" s="827">
        <v>0</v>
      </c>
    </row>
    <row r="155" spans="1:14" ht="27.95" customHeight="1" x14ac:dyDescent="0.3">
      <c r="A155" s="142"/>
      <c r="B155" s="380"/>
      <c r="C155" s="352">
        <v>6</v>
      </c>
      <c r="D155" s="983" t="s">
        <v>464</v>
      </c>
      <c r="E155" s="984"/>
      <c r="F155" s="984"/>
      <c r="G155" s="984"/>
      <c r="H155" s="984"/>
      <c r="I155" s="985"/>
      <c r="J155" s="313"/>
      <c r="K155" s="314"/>
      <c r="L155" s="315"/>
      <c r="M155" s="515"/>
      <c r="N155" s="827">
        <v>0</v>
      </c>
    </row>
    <row r="156" spans="1:14" s="65" customFormat="1" ht="27.95" customHeight="1" x14ac:dyDescent="0.2">
      <c r="A156" s="307"/>
      <c r="B156" s="347" t="s">
        <v>94</v>
      </c>
      <c r="C156" s="1106" t="s">
        <v>465</v>
      </c>
      <c r="D156" s="1107"/>
      <c r="E156" s="1107"/>
      <c r="F156" s="1107"/>
      <c r="G156" s="1107"/>
      <c r="H156" s="1107"/>
      <c r="I156" s="1108"/>
      <c r="J156" s="351"/>
      <c r="K156" s="309"/>
      <c r="L156" s="310"/>
      <c r="M156" s="524"/>
      <c r="N156" s="829">
        <f>N157+N158+N159</f>
        <v>0</v>
      </c>
    </row>
    <row r="157" spans="1:14" s="65" customFormat="1" ht="15" customHeight="1" x14ac:dyDescent="0.2">
      <c r="A157" s="307"/>
      <c r="B157" s="296"/>
      <c r="C157" s="352">
        <v>1</v>
      </c>
      <c r="D157" s="983" t="s">
        <v>140</v>
      </c>
      <c r="E157" s="984"/>
      <c r="F157" s="984"/>
      <c r="G157" s="984"/>
      <c r="H157" s="984"/>
      <c r="I157" s="985"/>
      <c r="J157" s="313"/>
      <c r="K157" s="314"/>
      <c r="L157" s="315"/>
      <c r="M157" s="515"/>
      <c r="N157" s="827">
        <v>0</v>
      </c>
    </row>
    <row r="158" spans="1:14" s="65" customFormat="1" ht="15" customHeight="1" x14ac:dyDescent="0.2">
      <c r="A158" s="307"/>
      <c r="B158" s="296"/>
      <c r="C158" s="352">
        <v>2</v>
      </c>
      <c r="D158" s="983" t="s">
        <v>141</v>
      </c>
      <c r="E158" s="984"/>
      <c r="F158" s="984"/>
      <c r="G158" s="984"/>
      <c r="H158" s="984"/>
      <c r="I158" s="985"/>
      <c r="J158" s="313"/>
      <c r="K158" s="314"/>
      <c r="L158" s="315"/>
      <c r="M158" s="515"/>
      <c r="N158" s="827">
        <v>0</v>
      </c>
    </row>
    <row r="159" spans="1:14" s="65" customFormat="1" ht="15" customHeight="1" x14ac:dyDescent="0.2">
      <c r="A159" s="307"/>
      <c r="B159" s="296"/>
      <c r="C159" s="52">
        <v>3</v>
      </c>
      <c r="D159" s="1096" t="s">
        <v>142</v>
      </c>
      <c r="E159" s="1097"/>
      <c r="F159" s="1097"/>
      <c r="G159" s="1097"/>
      <c r="H159" s="1097"/>
      <c r="I159" s="1098"/>
      <c r="J159" s="353"/>
      <c r="K159" s="314"/>
      <c r="L159" s="315"/>
      <c r="M159" s="515"/>
      <c r="N159" s="827">
        <v>0</v>
      </c>
    </row>
    <row r="160" spans="1:14" ht="21" customHeight="1" x14ac:dyDescent="0.3">
      <c r="A160" s="354"/>
      <c r="B160" s="383"/>
      <c r="C160" s="355"/>
      <c r="D160" s="356"/>
      <c r="E160" s="377"/>
      <c r="F160" s="377"/>
      <c r="G160" s="377"/>
      <c r="H160" s="377"/>
      <c r="I160" s="377"/>
      <c r="J160" s="357"/>
      <c r="K160" s="297"/>
      <c r="L160" s="358"/>
      <c r="M160" s="512"/>
      <c r="N160" s="509"/>
    </row>
    <row r="161" spans="1:14" ht="18.75" customHeight="1" x14ac:dyDescent="0.3">
      <c r="A161" s="359"/>
      <c r="B161" s="182"/>
      <c r="C161" s="999" t="s">
        <v>221</v>
      </c>
      <c r="D161" s="1000"/>
      <c r="E161" s="1000"/>
      <c r="F161" s="1000"/>
      <c r="G161" s="1000"/>
      <c r="H161" s="1000"/>
      <c r="I161" s="1000"/>
      <c r="J161" s="1000"/>
      <c r="K161" s="1000"/>
      <c r="L161" s="1001"/>
      <c r="M161" s="300"/>
      <c r="N161" s="702">
        <f>N22</f>
        <v>41.669999999999995</v>
      </c>
    </row>
    <row r="162" spans="1:14" ht="15" customHeight="1" x14ac:dyDescent="0.3">
      <c r="A162" s="113"/>
      <c r="B162" s="113"/>
      <c r="C162" s="381"/>
      <c r="D162" s="360"/>
      <c r="E162" s="381"/>
      <c r="F162" s="381"/>
      <c r="G162" s="381"/>
      <c r="H162" s="381"/>
      <c r="I162" s="381"/>
      <c r="J162" s="381"/>
      <c r="K162" s="381"/>
      <c r="L162" s="381"/>
      <c r="M162" s="361"/>
      <c r="N162" s="361"/>
    </row>
    <row r="163" spans="1:14" ht="15" customHeight="1" x14ac:dyDescent="0.3">
      <c r="A163" s="3" t="s">
        <v>302</v>
      </c>
      <c r="B163" s="3"/>
      <c r="C163" s="301"/>
      <c r="D163" s="362"/>
      <c r="E163" s="301"/>
      <c r="F163" s="3"/>
      <c r="G163" s="3"/>
      <c r="H163" s="3"/>
      <c r="I163" s="3"/>
      <c r="J163" s="281"/>
      <c r="K163" s="282"/>
      <c r="L163" s="281"/>
      <c r="M163" s="503"/>
      <c r="N163" s="503"/>
    </row>
    <row r="164" spans="1:14" ht="15" customHeight="1" x14ac:dyDescent="0.3">
      <c r="A164" s="3"/>
      <c r="B164" s="3"/>
      <c r="C164" s="301"/>
      <c r="D164" s="362"/>
      <c r="E164" s="301"/>
      <c r="F164" s="3"/>
      <c r="G164" s="3"/>
      <c r="H164" s="3"/>
      <c r="I164" s="3"/>
      <c r="J164" s="3"/>
      <c r="K164" s="282"/>
      <c r="L164" s="3"/>
      <c r="M164" s="503"/>
      <c r="N164" s="503"/>
    </row>
    <row r="165" spans="1:14" ht="15" customHeight="1" x14ac:dyDescent="0.3">
      <c r="A165" s="3"/>
      <c r="B165" s="3"/>
      <c r="C165" s="301"/>
      <c r="D165" s="362"/>
      <c r="E165" s="301"/>
      <c r="F165" s="3"/>
      <c r="G165" s="3"/>
      <c r="H165" s="3"/>
      <c r="I165" s="3"/>
      <c r="J165" s="2" t="str">
        <f>PENDIDIKAN!J217</f>
        <v>Padang, 30 September 2021</v>
      </c>
      <c r="K165" s="282"/>
    </row>
    <row r="166" spans="1:14" ht="15" customHeight="1" x14ac:dyDescent="0.3">
      <c r="A166" s="3"/>
      <c r="B166" s="3"/>
      <c r="C166" s="301"/>
      <c r="D166" s="362"/>
      <c r="E166" s="301"/>
      <c r="F166" s="3"/>
      <c r="G166" s="3"/>
      <c r="H166" s="3"/>
      <c r="I166" s="3"/>
      <c r="J166" s="2" t="str">
        <f>PENDIDIKAN!J218</f>
        <v>Ketua Jurusan Biologi</v>
      </c>
      <c r="K166" s="282"/>
      <c r="N166" s="511"/>
    </row>
    <row r="167" spans="1:14" ht="15" customHeight="1" x14ac:dyDescent="0.3">
      <c r="A167" s="3"/>
      <c r="B167" s="3"/>
      <c r="C167" s="301"/>
      <c r="D167" s="362"/>
      <c r="E167" s="301"/>
      <c r="F167" s="3"/>
      <c r="G167" s="3"/>
      <c r="H167" s="3"/>
      <c r="I167" s="3"/>
      <c r="J167" s="2" t="str">
        <f>PENDIDIKAN!J219</f>
        <v>Fakultas MIPA Univesitas Andalas</v>
      </c>
      <c r="K167" s="282"/>
    </row>
    <row r="168" spans="1:14" ht="15" customHeight="1" x14ac:dyDescent="0.3">
      <c r="A168" s="3"/>
      <c r="B168" s="3"/>
      <c r="C168" s="301"/>
      <c r="D168" s="362"/>
      <c r="E168" s="301"/>
      <c r="F168" s="3"/>
      <c r="G168" s="3"/>
      <c r="H168" s="3"/>
      <c r="I168" s="3"/>
      <c r="K168" s="282"/>
    </row>
    <row r="169" spans="1:14" ht="15" customHeight="1" x14ac:dyDescent="0.3">
      <c r="A169" s="3"/>
      <c r="B169" s="3"/>
      <c r="C169" s="301"/>
      <c r="D169" s="362"/>
      <c r="E169" s="301"/>
      <c r="F169" s="3"/>
      <c r="G169" s="3"/>
      <c r="H169" s="3"/>
      <c r="I169" s="3"/>
      <c r="K169" s="282"/>
    </row>
    <row r="170" spans="1:14" ht="15" customHeight="1" x14ac:dyDescent="0.3">
      <c r="A170" s="3"/>
      <c r="B170" s="3"/>
      <c r="C170" s="301"/>
      <c r="D170" s="362"/>
      <c r="E170" s="301"/>
      <c r="F170" s="3"/>
      <c r="G170" s="3"/>
      <c r="H170" s="3"/>
      <c r="I170" s="3"/>
      <c r="K170" s="282"/>
    </row>
    <row r="171" spans="1:14" ht="15" customHeight="1" x14ac:dyDescent="0.3">
      <c r="A171" s="3"/>
      <c r="B171" s="3"/>
      <c r="C171" s="301"/>
      <c r="D171" s="362"/>
      <c r="E171" s="301"/>
      <c r="F171" s="3"/>
      <c r="G171" s="3"/>
      <c r="H171" s="3"/>
      <c r="I171" s="3"/>
      <c r="K171" s="282"/>
    </row>
    <row r="172" spans="1:14" ht="15" customHeight="1" x14ac:dyDescent="0.3">
      <c r="A172" s="3"/>
      <c r="B172" s="3"/>
      <c r="C172" s="301"/>
      <c r="D172" s="362"/>
      <c r="E172" s="301"/>
      <c r="F172" s="3"/>
      <c r="G172" s="3"/>
      <c r="H172" s="3"/>
      <c r="I172" s="3"/>
      <c r="J172" s="526" t="str">
        <f>PENDIDIKAN!J224</f>
        <v>Dr. Wilson Novarino, M.Si</v>
      </c>
      <c r="K172" s="282"/>
    </row>
    <row r="173" spans="1:14" ht="15" customHeight="1" x14ac:dyDescent="0.3">
      <c r="A173" s="3"/>
      <c r="B173" s="3"/>
      <c r="C173" s="301"/>
      <c r="D173" s="362"/>
      <c r="E173" s="301"/>
      <c r="F173" s="3"/>
      <c r="G173" s="3"/>
      <c r="H173" s="3"/>
      <c r="I173" s="3"/>
      <c r="J173" s="2" t="str">
        <f>PENDIDIKAN!J225</f>
        <v>NIP. 19711103 199802 1 001</v>
      </c>
      <c r="K173" s="282"/>
    </row>
  </sheetData>
  <mergeCells count="173">
    <mergeCell ref="D128:I128"/>
    <mergeCell ref="E129:I129"/>
    <mergeCell ref="D157:I157"/>
    <mergeCell ref="E134:I134"/>
    <mergeCell ref="D158:I158"/>
    <mergeCell ref="C161:L161"/>
    <mergeCell ref="D159:I159"/>
    <mergeCell ref="E137:I137"/>
    <mergeCell ref="E140:I140"/>
    <mergeCell ref="E143:I143"/>
    <mergeCell ref="D144:I144"/>
    <mergeCell ref="C145:I145"/>
    <mergeCell ref="D146:I146"/>
    <mergeCell ref="C147:I147"/>
    <mergeCell ref="D148:I148"/>
    <mergeCell ref="C149:I149"/>
    <mergeCell ref="D150:I150"/>
    <mergeCell ref="D151:I151"/>
    <mergeCell ref="D152:I152"/>
    <mergeCell ref="D153:I153"/>
    <mergeCell ref="D154:I154"/>
    <mergeCell ref="D155:I155"/>
    <mergeCell ref="C156:I156"/>
    <mergeCell ref="J33:J52"/>
    <mergeCell ref="K33:K52"/>
    <mergeCell ref="L33:L52"/>
    <mergeCell ref="M33:M52"/>
    <mergeCell ref="N33:N52"/>
    <mergeCell ref="H51:I51"/>
    <mergeCell ref="J54:J73"/>
    <mergeCell ref="K54:K73"/>
    <mergeCell ref="L54:L73"/>
    <mergeCell ref="H61:I61"/>
    <mergeCell ref="H62:I62"/>
    <mergeCell ref="H63:I63"/>
    <mergeCell ref="H64:I64"/>
    <mergeCell ref="H65:I65"/>
    <mergeCell ref="H55:I55"/>
    <mergeCell ref="H71:I71"/>
    <mergeCell ref="H72:I72"/>
    <mergeCell ref="H68:I68"/>
    <mergeCell ref="H57:I57"/>
    <mergeCell ref="H58:I58"/>
    <mergeCell ref="H67:I67"/>
    <mergeCell ref="H66:I66"/>
    <mergeCell ref="N54:N73"/>
    <mergeCell ref="M54:M73"/>
    <mergeCell ref="E75:E92"/>
    <mergeCell ref="H75:I75"/>
    <mergeCell ref="F112:I112"/>
    <mergeCell ref="E113:E127"/>
    <mergeCell ref="H113:I113"/>
    <mergeCell ref="J113:J127"/>
    <mergeCell ref="K113:K127"/>
    <mergeCell ref="H84:I84"/>
    <mergeCell ref="H76:I76"/>
    <mergeCell ref="H90:I90"/>
    <mergeCell ref="H105:I105"/>
    <mergeCell ref="H91:I91"/>
    <mergeCell ref="H103:I103"/>
    <mergeCell ref="H102:I102"/>
    <mergeCell ref="H94:I94"/>
    <mergeCell ref="H97:I97"/>
    <mergeCell ref="H98:I98"/>
    <mergeCell ref="H109:I109"/>
    <mergeCell ref="H108:I108"/>
    <mergeCell ref="H107:I107"/>
    <mergeCell ref="H92:I92"/>
    <mergeCell ref="H81:I81"/>
    <mergeCell ref="H86:I86"/>
    <mergeCell ref="H87:I87"/>
    <mergeCell ref="E31:I31"/>
    <mergeCell ref="F32:I32"/>
    <mergeCell ref="E28:I28"/>
    <mergeCell ref="F29:I29"/>
    <mergeCell ref="E54:E73"/>
    <mergeCell ref="H54:I54"/>
    <mergeCell ref="H70:I70"/>
    <mergeCell ref="H56:I56"/>
    <mergeCell ref="H69:I69"/>
    <mergeCell ref="H44:I44"/>
    <mergeCell ref="H33:I33"/>
    <mergeCell ref="H34:I34"/>
    <mergeCell ref="H43:I43"/>
    <mergeCell ref="H48:I48"/>
    <mergeCell ref="H49:I49"/>
    <mergeCell ref="H50:I50"/>
    <mergeCell ref="H73:I73"/>
    <mergeCell ref="H59:I59"/>
    <mergeCell ref="H60:I60"/>
    <mergeCell ref="E33:E52"/>
    <mergeCell ref="A1:N1"/>
    <mergeCell ref="A2:N2"/>
    <mergeCell ref="B20:I20"/>
    <mergeCell ref="B21:I21"/>
    <mergeCell ref="B22:I22"/>
    <mergeCell ref="C23:I23"/>
    <mergeCell ref="F27:I27"/>
    <mergeCell ref="F30:I30"/>
    <mergeCell ref="D24:I24"/>
    <mergeCell ref="E25:I25"/>
    <mergeCell ref="F26:I26"/>
    <mergeCell ref="P54:P73"/>
    <mergeCell ref="O33:O52"/>
    <mergeCell ref="P33:P52"/>
    <mergeCell ref="H52:I52"/>
    <mergeCell ref="H47:I47"/>
    <mergeCell ref="H46:I46"/>
    <mergeCell ref="H45:I45"/>
    <mergeCell ref="H116:I116"/>
    <mergeCell ref="H115:I115"/>
    <mergeCell ref="L113:L127"/>
    <mergeCell ref="M113:M127"/>
    <mergeCell ref="N113:N127"/>
    <mergeCell ref="H114:I114"/>
    <mergeCell ref="H100:I100"/>
    <mergeCell ref="H35:I35"/>
    <mergeCell ref="H36:I36"/>
    <mergeCell ref="H37:I37"/>
    <mergeCell ref="H38:I38"/>
    <mergeCell ref="H39:I39"/>
    <mergeCell ref="H40:I40"/>
    <mergeCell ref="H41:I41"/>
    <mergeCell ref="H42:I42"/>
    <mergeCell ref="F74:I74"/>
    <mergeCell ref="H85:I85"/>
    <mergeCell ref="H118:I118"/>
    <mergeCell ref="H119:I119"/>
    <mergeCell ref="H117:I117"/>
    <mergeCell ref="O54:O73"/>
    <mergeCell ref="H77:I77"/>
    <mergeCell ref="H78:I78"/>
    <mergeCell ref="H79:I79"/>
    <mergeCell ref="H80:I80"/>
    <mergeCell ref="O113:O127"/>
    <mergeCell ref="H127:I127"/>
    <mergeCell ref="H104:I104"/>
    <mergeCell ref="H106:I106"/>
    <mergeCell ref="H89:I89"/>
    <mergeCell ref="F111:I111"/>
    <mergeCell ref="H126:I126"/>
    <mergeCell ref="H125:I125"/>
    <mergeCell ref="F93:I93"/>
    <mergeCell ref="F110:I110"/>
    <mergeCell ref="H122:I122"/>
    <mergeCell ref="H123:I123"/>
    <mergeCell ref="H124:I124"/>
    <mergeCell ref="H96:I96"/>
    <mergeCell ref="H99:I99"/>
    <mergeCell ref="P113:P127"/>
    <mergeCell ref="J75:J92"/>
    <mergeCell ref="O75:O92"/>
    <mergeCell ref="P75:P92"/>
    <mergeCell ref="K75:K92"/>
    <mergeCell ref="L75:L92"/>
    <mergeCell ref="M75:M92"/>
    <mergeCell ref="N75:N92"/>
    <mergeCell ref="E94:E109"/>
    <mergeCell ref="J94:J109"/>
    <mergeCell ref="K94:K109"/>
    <mergeCell ref="L94:L109"/>
    <mergeCell ref="M94:M109"/>
    <mergeCell ref="N94:N109"/>
    <mergeCell ref="O94:O108"/>
    <mergeCell ref="P94:P108"/>
    <mergeCell ref="H95:I95"/>
    <mergeCell ref="H101:I101"/>
    <mergeCell ref="F108:F109"/>
    <mergeCell ref="H82:I82"/>
    <mergeCell ref="H83:I83"/>
    <mergeCell ref="H88:I88"/>
    <mergeCell ref="H120:I120"/>
    <mergeCell ref="H121:I121"/>
  </mergeCells>
  <hyperlinks>
    <hyperlink ref="H64" r:id="rId1"/>
    <hyperlink ref="H65" r:id="rId2"/>
    <hyperlink ref="H49" r:id="rId3"/>
    <hyperlink ref="H42" r:id="rId4"/>
    <hyperlink ref="H43" r:id="rId5"/>
    <hyperlink ref="H70" r:id="rId6"/>
    <hyperlink ref="H85" r:id="rId7"/>
    <hyperlink ref="H103" r:id="rId8"/>
    <hyperlink ref="H104" r:id="rId9"/>
    <hyperlink ref="H105" r:id="rId10"/>
    <hyperlink ref="H109" r:id="rId11"/>
    <hyperlink ref="H124" r:id="rId12"/>
    <hyperlink ref="H123" r:id="rId13"/>
    <hyperlink ref="H48" r:id="rId14"/>
    <hyperlink ref="H69" r:id="rId15"/>
    <hyperlink ref="H88" r:id="rId16"/>
    <hyperlink ref="H44" r:id="rId17"/>
    <hyperlink ref="H86" r:id="rId18"/>
    <hyperlink ref="H47" r:id="rId19"/>
    <hyperlink ref="H68" r:id="rId20"/>
    <hyperlink ref="H87" r:id="rId21"/>
    <hyperlink ref="H106" r:id="rId22"/>
    <hyperlink ref="H125" r:id="rId23"/>
  </hyperlinks>
  <pageMargins left="0.4" right="0.3" top="0.3" bottom="0.3" header="0" footer="0"/>
  <pageSetup paperSize="9" scale="60" firstPageNumber="59" fitToHeight="0" orientation="portrait" useFirstPageNumber="1" horizontalDpi="300" verticalDpi="300" r:id="rId24"/>
  <rowBreaks count="2" manualBreakCount="2">
    <brk id="73" max="13" man="1"/>
    <brk id="144"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8"/>
  <sheetViews>
    <sheetView view="pageBreakPreview" zoomScaleNormal="100" zoomScaleSheetLayoutView="100" workbookViewId="0">
      <selection activeCell="M24" sqref="M24"/>
    </sheetView>
  </sheetViews>
  <sheetFormatPr defaultColWidth="9.140625" defaultRowHeight="15" customHeight="1" x14ac:dyDescent="0.3"/>
  <cols>
    <col min="1" max="1" width="4.42578125" style="498" customWidth="1"/>
    <col min="2" max="2" width="3.28515625" style="498" customWidth="1"/>
    <col min="3" max="3" width="3.140625" style="498" customWidth="1"/>
    <col min="4" max="4" width="3.42578125" style="498" customWidth="1"/>
    <col min="5" max="5" width="26" style="498" customWidth="1"/>
    <col min="6" max="6" width="1.85546875" style="498" customWidth="1"/>
    <col min="7" max="7" width="18.140625" style="498" customWidth="1"/>
    <col min="8" max="8" width="12.5703125" style="498" customWidth="1"/>
    <col min="9" max="9" width="11.7109375" style="498" customWidth="1"/>
    <col min="10" max="10" width="11.28515625" style="498" customWidth="1"/>
    <col min="11" max="11" width="8.28515625" style="498" customWidth="1"/>
    <col min="12" max="12" width="9.5703125" style="498" customWidth="1"/>
    <col min="13" max="13" width="16.5703125" style="498" customWidth="1"/>
    <col min="14" max="14" width="24.5703125" style="498" customWidth="1"/>
    <col min="15" max="16384" width="9.140625" style="498"/>
  </cols>
  <sheetData>
    <row r="1" spans="1:14" ht="15" customHeight="1" x14ac:dyDescent="0.3">
      <c r="A1" s="1006" t="s">
        <v>207</v>
      </c>
      <c r="B1" s="1006"/>
      <c r="C1" s="1006"/>
      <c r="D1" s="1006"/>
      <c r="E1" s="1006"/>
      <c r="F1" s="1006"/>
      <c r="G1" s="1006"/>
      <c r="H1" s="1006"/>
      <c r="I1" s="1006"/>
      <c r="J1" s="1006"/>
      <c r="K1" s="1006"/>
      <c r="L1" s="1006"/>
      <c r="M1" s="1006"/>
      <c r="N1" s="538"/>
    </row>
    <row r="2" spans="1:14" ht="15" customHeight="1" x14ac:dyDescent="0.3">
      <c r="A2" s="1006" t="s">
        <v>231</v>
      </c>
      <c r="B2" s="1006"/>
      <c r="C2" s="1006"/>
      <c r="D2" s="1006"/>
      <c r="E2" s="1006"/>
      <c r="F2" s="1006"/>
      <c r="G2" s="1006"/>
      <c r="H2" s="1006"/>
      <c r="I2" s="1006"/>
      <c r="J2" s="1006"/>
      <c r="K2" s="1006"/>
      <c r="L2" s="1006"/>
      <c r="M2" s="1006"/>
      <c r="N2" s="538"/>
    </row>
    <row r="3" spans="1:14" ht="15" customHeight="1" x14ac:dyDescent="0.3">
      <c r="A3" s="284"/>
      <c r="B3" s="284"/>
      <c r="C3" s="284"/>
      <c r="D3" s="284"/>
      <c r="E3" s="284"/>
      <c r="F3" s="284"/>
      <c r="G3" s="284"/>
      <c r="H3" s="284"/>
      <c r="I3" s="286"/>
      <c r="J3" s="284"/>
      <c r="K3" s="493"/>
      <c r="L3" s="493"/>
      <c r="M3" s="284"/>
      <c r="N3" s="284"/>
    </row>
    <row r="4" spans="1:14" x14ac:dyDescent="0.3">
      <c r="A4" s="283" t="s">
        <v>208</v>
      </c>
      <c r="B4" s="283"/>
      <c r="C4" s="284"/>
      <c r="D4" s="285"/>
      <c r="E4" s="285"/>
      <c r="F4" s="285"/>
      <c r="G4" s="284"/>
      <c r="H4" s="284"/>
      <c r="I4" s="286"/>
      <c r="J4" s="284"/>
      <c r="K4" s="493"/>
      <c r="L4" s="493"/>
      <c r="M4" s="284"/>
      <c r="N4" s="284"/>
    </row>
    <row r="5" spans="1:14" ht="15" customHeight="1" x14ac:dyDescent="0.3">
      <c r="A5" s="284"/>
      <c r="B5" s="284"/>
      <c r="C5" s="284" t="s">
        <v>209</v>
      </c>
      <c r="D5" s="284"/>
      <c r="E5" s="284"/>
      <c r="F5" s="284" t="s">
        <v>210</v>
      </c>
      <c r="G5" s="1126" t="str">
        <f>PENDIDIKAN!F5</f>
        <v>Dr. Wilson Novarino, M.Si</v>
      </c>
      <c r="H5" s="1126"/>
      <c r="I5" s="1126"/>
      <c r="J5" s="1126"/>
      <c r="K5" s="493"/>
      <c r="L5" s="493"/>
      <c r="M5" s="284"/>
      <c r="N5" s="284"/>
    </row>
    <row r="6" spans="1:14" ht="15" customHeight="1" x14ac:dyDescent="0.3">
      <c r="A6" s="284"/>
      <c r="B6" s="284"/>
      <c r="C6" s="284" t="s">
        <v>211</v>
      </c>
      <c r="D6" s="284"/>
      <c r="E6" s="284"/>
      <c r="F6" s="284" t="s">
        <v>210</v>
      </c>
      <c r="G6" s="1126" t="str">
        <f>PENDIDIKAN!F6</f>
        <v>19711103 199802 1 001</v>
      </c>
      <c r="H6" s="1126"/>
      <c r="I6" s="1126"/>
      <c r="J6" s="1126"/>
      <c r="K6" s="493"/>
      <c r="L6" s="493"/>
      <c r="M6" s="284"/>
      <c r="N6" s="284"/>
    </row>
    <row r="7" spans="1:14" x14ac:dyDescent="0.3">
      <c r="A7" s="284"/>
      <c r="B7" s="284"/>
      <c r="C7" s="284" t="s">
        <v>212</v>
      </c>
      <c r="D7" s="284"/>
      <c r="E7" s="284"/>
      <c r="F7" s="284" t="s">
        <v>210</v>
      </c>
      <c r="G7" s="1126" t="str">
        <f>PENDIDIKAN!F7</f>
        <v>Penata Tk. I / III.d</v>
      </c>
      <c r="H7" s="1126"/>
      <c r="I7" s="1126"/>
      <c r="J7" s="1126"/>
      <c r="K7" s="81"/>
      <c r="L7" s="81"/>
      <c r="M7" s="91" t="s">
        <v>243</v>
      </c>
      <c r="N7" s="91"/>
    </row>
    <row r="8" spans="1:14" x14ac:dyDescent="0.3">
      <c r="A8" s="284"/>
      <c r="B8" s="284"/>
      <c r="C8" s="284" t="s">
        <v>279</v>
      </c>
      <c r="D8" s="284"/>
      <c r="E8" s="284"/>
      <c r="F8" s="284" t="s">
        <v>210</v>
      </c>
      <c r="G8" s="967" t="str">
        <f>PENDIDIKAN!F8</f>
        <v xml:space="preserve">Ketua Jurusan Biologi </v>
      </c>
      <c r="H8" s="967"/>
      <c r="I8" s="967"/>
      <c r="J8" s="967"/>
      <c r="K8" s="967"/>
      <c r="L8" s="967"/>
      <c r="M8" s="967"/>
      <c r="N8" s="86"/>
    </row>
    <row r="9" spans="1:14" x14ac:dyDescent="0.3">
      <c r="A9" s="284"/>
      <c r="B9" s="284"/>
      <c r="C9" s="284" t="s">
        <v>214</v>
      </c>
      <c r="D9" s="284"/>
      <c r="E9" s="284"/>
      <c r="F9" s="284" t="s">
        <v>210</v>
      </c>
      <c r="G9" s="992" t="str">
        <f>PENDIDIKAN!F9</f>
        <v>Fakultas MIPA Universitas Andalas</v>
      </c>
      <c r="H9" s="992"/>
      <c r="I9" s="992"/>
      <c r="J9" s="992"/>
      <c r="K9" s="493"/>
      <c r="L9" s="493"/>
      <c r="M9" s="284"/>
      <c r="N9" s="284"/>
    </row>
    <row r="10" spans="1:14" x14ac:dyDescent="0.3">
      <c r="A10" s="284"/>
      <c r="B10" s="284"/>
      <c r="C10" s="284"/>
      <c r="D10" s="284"/>
      <c r="E10" s="284"/>
      <c r="F10" s="284"/>
      <c r="G10" s="540"/>
      <c r="H10" s="540"/>
      <c r="I10" s="540"/>
      <c r="J10" s="540"/>
      <c r="K10" s="493"/>
      <c r="L10" s="493"/>
      <c r="M10" s="284"/>
      <c r="N10" s="284"/>
    </row>
    <row r="11" spans="1:14" x14ac:dyDescent="0.3">
      <c r="A11" s="283" t="s">
        <v>215</v>
      </c>
      <c r="B11" s="283"/>
      <c r="C11" s="284"/>
      <c r="D11" s="285"/>
      <c r="E11" s="285"/>
      <c r="F11" s="285"/>
      <c r="G11" s="284"/>
      <c r="H11" s="284"/>
      <c r="I11" s="286"/>
      <c r="J11" s="284"/>
      <c r="K11" s="493"/>
      <c r="L11" s="493"/>
      <c r="M11" s="284"/>
      <c r="N11" s="284"/>
    </row>
    <row r="12" spans="1:14" x14ac:dyDescent="0.3">
      <c r="A12" s="284"/>
      <c r="B12" s="284"/>
      <c r="C12" s="284" t="s">
        <v>216</v>
      </c>
      <c r="D12" s="284"/>
      <c r="E12" s="284"/>
      <c r="F12" s="284" t="s">
        <v>210</v>
      </c>
      <c r="G12" s="1126" t="str">
        <f>PENDIDIKAN!F12</f>
        <v>Dr. Aadrean, S.Si, M.Si</v>
      </c>
      <c r="H12" s="1126"/>
      <c r="I12" s="1126"/>
      <c r="J12" s="1126"/>
      <c r="K12" s="493"/>
      <c r="L12" s="493"/>
      <c r="M12" s="284"/>
      <c r="N12" s="284"/>
    </row>
    <row r="13" spans="1:14" x14ac:dyDescent="0.3">
      <c r="A13" s="284"/>
      <c r="B13" s="284"/>
      <c r="C13" s="284" t="s">
        <v>217</v>
      </c>
      <c r="D13" s="284"/>
      <c r="E13" s="284"/>
      <c r="F13" s="284" t="s">
        <v>210</v>
      </c>
      <c r="G13" s="1126" t="str">
        <f>PENDIDIKAN!F13</f>
        <v>19860204 201212 1 001</v>
      </c>
      <c r="H13" s="1126"/>
      <c r="I13" s="1126"/>
      <c r="J13" s="1126"/>
      <c r="K13" s="493"/>
      <c r="L13" s="493"/>
      <c r="M13" s="284"/>
      <c r="N13" s="284"/>
    </row>
    <row r="14" spans="1:14" x14ac:dyDescent="0.3">
      <c r="A14" s="284"/>
      <c r="B14" s="284"/>
      <c r="C14" s="284" t="s">
        <v>212</v>
      </c>
      <c r="D14" s="284"/>
      <c r="E14" s="284"/>
      <c r="F14" s="284" t="s">
        <v>210</v>
      </c>
      <c r="G14" s="1126" t="str">
        <f>PENDIDIKAN!F14</f>
        <v>Penata / III.c</v>
      </c>
      <c r="H14" s="1126"/>
      <c r="I14" s="1126"/>
      <c r="J14" s="1126"/>
      <c r="K14" s="81"/>
      <c r="L14" s="81"/>
      <c r="M14" s="91"/>
      <c r="N14" s="91"/>
    </row>
    <row r="15" spans="1:14" x14ac:dyDescent="0.3">
      <c r="A15" s="284"/>
      <c r="B15" s="284"/>
      <c r="C15" s="284" t="s">
        <v>279</v>
      </c>
      <c r="D15" s="284"/>
      <c r="E15" s="284"/>
      <c r="F15" s="284" t="s">
        <v>210</v>
      </c>
      <c r="G15" s="967" t="str">
        <f>PENDIDIKAN!F15</f>
        <v>Lektor</v>
      </c>
      <c r="H15" s="967"/>
      <c r="I15" s="967"/>
      <c r="J15" s="967"/>
      <c r="K15" s="967"/>
      <c r="L15" s="967"/>
      <c r="M15" s="967"/>
      <c r="N15" s="86"/>
    </row>
    <row r="16" spans="1:14" x14ac:dyDescent="0.3">
      <c r="A16" s="284"/>
      <c r="B16" s="284"/>
      <c r="C16" s="284" t="s">
        <v>214</v>
      </c>
      <c r="D16" s="284"/>
      <c r="E16" s="284"/>
      <c r="F16" s="284" t="s">
        <v>210</v>
      </c>
      <c r="G16" s="992" t="str">
        <f>PENDIDIKAN!F16</f>
        <v>Fakultas MIPA Universitas Andalas</v>
      </c>
      <c r="H16" s="992"/>
      <c r="I16" s="992"/>
      <c r="J16" s="992"/>
      <c r="K16" s="493"/>
      <c r="L16" s="493"/>
      <c r="M16" s="284"/>
      <c r="N16" s="284"/>
    </row>
    <row r="17" spans="1:14" ht="15" customHeight="1" x14ac:dyDescent="0.3">
      <c r="A17" s="284"/>
      <c r="B17" s="284"/>
      <c r="C17" s="284"/>
      <c r="D17" s="284"/>
      <c r="E17" s="284"/>
      <c r="F17" s="284"/>
      <c r="G17" s="284"/>
      <c r="H17" s="284"/>
      <c r="I17" s="286"/>
      <c r="J17" s="284"/>
      <c r="K17" s="493"/>
      <c r="L17" s="493"/>
      <c r="M17" s="284"/>
      <c r="N17" s="284"/>
    </row>
    <row r="18" spans="1:14" ht="15" customHeight="1" x14ac:dyDescent="0.3">
      <c r="A18" s="1109" t="s">
        <v>232</v>
      </c>
      <c r="B18" s="1109"/>
      <c r="C18" s="1109"/>
      <c r="D18" s="1109"/>
      <c r="E18" s="1109"/>
      <c r="F18" s="1109"/>
      <c r="G18" s="1109"/>
      <c r="H18" s="1109"/>
      <c r="I18" s="1109"/>
      <c r="J18" s="1109"/>
      <c r="K18" s="1109"/>
      <c r="L18" s="1109"/>
      <c r="M18" s="1109"/>
      <c r="N18" s="564"/>
    </row>
    <row r="19" spans="1:14" ht="15" customHeight="1" x14ac:dyDescent="0.3">
      <c r="A19" s="539"/>
      <c r="B19" s="539"/>
      <c r="C19" s="288"/>
      <c r="D19" s="288"/>
      <c r="E19" s="288"/>
      <c r="F19" s="288"/>
      <c r="G19" s="288"/>
      <c r="H19" s="288"/>
      <c r="I19" s="289"/>
      <c r="J19" s="290"/>
      <c r="K19" s="493"/>
      <c r="L19" s="493"/>
      <c r="M19" s="284"/>
      <c r="N19" s="284"/>
    </row>
    <row r="20" spans="1:14" ht="45.75" customHeight="1" x14ac:dyDescent="0.3">
      <c r="A20" s="302" t="s">
        <v>218</v>
      </c>
      <c r="B20" s="1007" t="s">
        <v>223</v>
      </c>
      <c r="C20" s="1008"/>
      <c r="D20" s="1008"/>
      <c r="E20" s="1008"/>
      <c r="F20" s="1008"/>
      <c r="G20" s="1008"/>
      <c r="H20" s="302" t="s">
        <v>219</v>
      </c>
      <c r="I20" s="302" t="s">
        <v>224</v>
      </c>
      <c r="J20" s="302" t="s">
        <v>225</v>
      </c>
      <c r="K20" s="302" t="s">
        <v>226</v>
      </c>
      <c r="L20" s="302" t="s">
        <v>227</v>
      </c>
      <c r="M20" s="302" t="s">
        <v>220</v>
      </c>
      <c r="N20" s="544" t="s">
        <v>352</v>
      </c>
    </row>
    <row r="21" spans="1:14" x14ac:dyDescent="0.3">
      <c r="A21" s="545">
        <v>1</v>
      </c>
      <c r="B21" s="1009">
        <v>2</v>
      </c>
      <c r="C21" s="1010"/>
      <c r="D21" s="1010"/>
      <c r="E21" s="1010"/>
      <c r="F21" s="1010"/>
      <c r="G21" s="1010"/>
      <c r="H21" s="545">
        <v>3</v>
      </c>
      <c r="I21" s="302">
        <v>4</v>
      </c>
      <c r="J21" s="545">
        <v>5</v>
      </c>
      <c r="K21" s="545">
        <v>6</v>
      </c>
      <c r="L21" s="545">
        <v>7</v>
      </c>
      <c r="M21" s="545">
        <v>8</v>
      </c>
      <c r="N21" s="352">
        <v>9</v>
      </c>
    </row>
    <row r="22" spans="1:14" ht="33" customHeight="1" x14ac:dyDescent="0.3">
      <c r="A22" s="175" t="s">
        <v>12</v>
      </c>
      <c r="B22" s="917" t="s">
        <v>185</v>
      </c>
      <c r="C22" s="918"/>
      <c r="D22" s="918"/>
      <c r="E22" s="918"/>
      <c r="F22" s="918"/>
      <c r="G22" s="919"/>
      <c r="H22" s="164"/>
      <c r="I22" s="145"/>
      <c r="J22" s="187"/>
      <c r="K22" s="195"/>
      <c r="L22" s="546">
        <f>L23+L25+L27+L43+L47+L51</f>
        <v>7</v>
      </c>
      <c r="M22" s="547"/>
      <c r="N22" s="548"/>
    </row>
    <row r="23" spans="1:14" ht="20.100000000000001" customHeight="1" x14ac:dyDescent="0.3">
      <c r="A23" s="549"/>
      <c r="B23" s="299" t="s">
        <v>10</v>
      </c>
      <c r="C23" s="917" t="s">
        <v>235</v>
      </c>
      <c r="D23" s="918"/>
      <c r="E23" s="918"/>
      <c r="F23" s="918"/>
      <c r="G23" s="919"/>
      <c r="H23" s="164"/>
      <c r="I23" s="145"/>
      <c r="J23" s="187"/>
      <c r="K23" s="195"/>
      <c r="L23" s="550">
        <v>0</v>
      </c>
      <c r="M23" s="547"/>
      <c r="N23" s="548"/>
    </row>
    <row r="24" spans="1:14" ht="57.75" customHeight="1" x14ac:dyDescent="0.3">
      <c r="A24" s="549"/>
      <c r="B24" s="543"/>
      <c r="C24" s="531"/>
      <c r="D24" s="976" t="s">
        <v>482</v>
      </c>
      <c r="E24" s="977"/>
      <c r="F24" s="977"/>
      <c r="G24" s="978"/>
      <c r="H24" s="164"/>
      <c r="I24" s="145" t="s">
        <v>483</v>
      </c>
      <c r="J24" s="187"/>
      <c r="K24" s="195"/>
      <c r="L24" s="195"/>
      <c r="M24" s="547"/>
      <c r="N24" s="548"/>
    </row>
    <row r="25" spans="1:14" ht="28.9" customHeight="1" x14ac:dyDescent="0.3">
      <c r="A25" s="549"/>
      <c r="B25" s="551" t="s">
        <v>9</v>
      </c>
      <c r="C25" s="1117" t="s">
        <v>491</v>
      </c>
      <c r="D25" s="1118"/>
      <c r="E25" s="1118"/>
      <c r="F25" s="1118"/>
      <c r="G25" s="1119"/>
      <c r="H25" s="161"/>
      <c r="I25" s="541"/>
      <c r="J25" s="178"/>
      <c r="K25" s="552"/>
      <c r="L25" s="550">
        <v>0</v>
      </c>
      <c r="M25" s="553"/>
      <c r="N25" s="554"/>
    </row>
    <row r="26" spans="1:14" ht="45.75" customHeight="1" x14ac:dyDescent="0.3">
      <c r="A26" s="549"/>
      <c r="B26" s="543"/>
      <c r="C26" s="531"/>
      <c r="D26" s="911" t="s">
        <v>481</v>
      </c>
      <c r="E26" s="912"/>
      <c r="F26" s="912"/>
      <c r="G26" s="913"/>
      <c r="H26" s="164"/>
      <c r="I26" s="145"/>
      <c r="J26" s="187"/>
      <c r="K26" s="195"/>
      <c r="L26" s="195"/>
      <c r="M26" s="547"/>
      <c r="N26" s="548"/>
    </row>
    <row r="27" spans="1:14" s="82" customFormat="1" ht="29.45" customHeight="1" x14ac:dyDescent="0.3">
      <c r="A27" s="555"/>
      <c r="B27" s="556" t="s">
        <v>11</v>
      </c>
      <c r="C27" s="1110" t="s">
        <v>480</v>
      </c>
      <c r="D27" s="1111"/>
      <c r="E27" s="1111"/>
      <c r="F27" s="1111"/>
      <c r="G27" s="1112"/>
      <c r="H27" s="557"/>
      <c r="I27" s="532"/>
      <c r="J27" s="528"/>
      <c r="K27" s="151"/>
      <c r="L27" s="103">
        <f>(L32+L28)</f>
        <v>6</v>
      </c>
      <c r="M27" s="548"/>
      <c r="N27" s="548"/>
    </row>
    <row r="28" spans="1:14" ht="20.100000000000001" customHeight="1" x14ac:dyDescent="0.3">
      <c r="A28" s="549"/>
      <c r="B28" s="542"/>
      <c r="C28" s="145" t="s">
        <v>133</v>
      </c>
      <c r="D28" s="907" t="s">
        <v>148</v>
      </c>
      <c r="E28" s="908"/>
      <c r="F28" s="908"/>
      <c r="G28" s="909"/>
      <c r="H28" s="164"/>
      <c r="I28" s="145"/>
      <c r="J28" s="187"/>
      <c r="K28" s="195"/>
      <c r="L28" s="550">
        <f>SUM(L29:L31)</f>
        <v>0</v>
      </c>
      <c r="M28" s="547"/>
      <c r="N28" s="548"/>
    </row>
    <row r="29" spans="1:14" ht="20.100000000000001" customHeight="1" x14ac:dyDescent="0.3">
      <c r="A29" s="549"/>
      <c r="B29" s="542"/>
      <c r="C29" s="194"/>
      <c r="D29" s="145" t="s">
        <v>283</v>
      </c>
      <c r="E29" s="529" t="s">
        <v>477</v>
      </c>
      <c r="F29" s="558"/>
      <c r="G29" s="559"/>
      <c r="H29" s="164"/>
      <c r="I29" s="145"/>
      <c r="J29" s="187"/>
      <c r="K29" s="195"/>
      <c r="L29" s="195"/>
      <c r="M29" s="547"/>
      <c r="N29" s="548"/>
    </row>
    <row r="30" spans="1:14" ht="20.100000000000001" customHeight="1" x14ac:dyDescent="0.3">
      <c r="A30" s="549"/>
      <c r="B30" s="542"/>
      <c r="C30" s="194"/>
      <c r="D30" s="145" t="s">
        <v>284</v>
      </c>
      <c r="E30" s="537" t="s">
        <v>478</v>
      </c>
      <c r="F30" s="357"/>
      <c r="G30" s="560"/>
      <c r="H30" s="164"/>
      <c r="I30" s="145"/>
      <c r="J30" s="187"/>
      <c r="K30" s="195"/>
      <c r="L30" s="195"/>
      <c r="M30" s="547"/>
      <c r="N30" s="548"/>
    </row>
    <row r="31" spans="1:14" ht="20.100000000000001" customHeight="1" x14ac:dyDescent="0.3">
      <c r="A31" s="549"/>
      <c r="B31" s="542"/>
      <c r="C31" s="197"/>
      <c r="D31" s="543" t="s">
        <v>285</v>
      </c>
      <c r="E31" s="529" t="s">
        <v>479</v>
      </c>
      <c r="F31" s="357"/>
      <c r="G31" s="560"/>
      <c r="H31" s="164"/>
      <c r="I31" s="145"/>
      <c r="J31" s="187"/>
      <c r="K31" s="195"/>
      <c r="L31" s="195"/>
      <c r="M31" s="547"/>
      <c r="N31" s="548"/>
    </row>
    <row r="32" spans="1:14" s="284" customFormat="1" ht="26.25" customHeight="1" x14ac:dyDescent="0.25">
      <c r="A32" s="561"/>
      <c r="B32" s="542"/>
      <c r="C32" s="562" t="s">
        <v>135</v>
      </c>
      <c r="D32" s="906" t="s">
        <v>236</v>
      </c>
      <c r="E32" s="901"/>
      <c r="F32" s="901"/>
      <c r="G32" s="902"/>
      <c r="H32" s="164"/>
      <c r="I32" s="145"/>
      <c r="J32" s="187"/>
      <c r="K32" s="195"/>
      <c r="L32" s="546">
        <f>SUM(L33:L41)</f>
        <v>6</v>
      </c>
      <c r="M32" s="195"/>
      <c r="N32" s="151"/>
    </row>
    <row r="33" spans="1:14" ht="20.100000000000001" customHeight="1" x14ac:dyDescent="0.3">
      <c r="A33" s="549"/>
      <c r="B33" s="542"/>
      <c r="C33" s="196"/>
      <c r="D33" s="145" t="s">
        <v>283</v>
      </c>
      <c r="E33" s="529" t="s">
        <v>477</v>
      </c>
      <c r="F33" s="558"/>
      <c r="G33" s="559"/>
      <c r="H33" s="164"/>
      <c r="I33" s="145"/>
      <c r="J33" s="187"/>
      <c r="K33" s="195"/>
      <c r="L33" s="195"/>
      <c r="M33" s="547"/>
      <c r="N33" s="548"/>
    </row>
    <row r="34" spans="1:14" ht="20.100000000000001" customHeight="1" x14ac:dyDescent="0.3">
      <c r="A34" s="549"/>
      <c r="B34" s="542"/>
      <c r="C34" s="196"/>
      <c r="D34" s="145" t="s">
        <v>284</v>
      </c>
      <c r="E34" s="537" t="s">
        <v>478</v>
      </c>
      <c r="F34" s="357"/>
      <c r="G34" s="560"/>
      <c r="H34" s="164"/>
      <c r="I34" s="145"/>
      <c r="J34" s="187"/>
      <c r="K34" s="195"/>
      <c r="L34" s="195"/>
      <c r="M34" s="547"/>
      <c r="N34" s="548"/>
    </row>
    <row r="35" spans="1:14" ht="20.100000000000001" customHeight="1" x14ac:dyDescent="0.3">
      <c r="A35" s="549"/>
      <c r="B35" s="542"/>
      <c r="C35" s="197"/>
      <c r="D35" s="543" t="s">
        <v>285</v>
      </c>
      <c r="E35" s="529" t="s">
        <v>479</v>
      </c>
      <c r="F35" s="357"/>
      <c r="G35" s="560"/>
      <c r="H35" s="164"/>
      <c r="I35" s="145"/>
      <c r="J35" s="187"/>
      <c r="K35" s="195"/>
      <c r="L35" s="195"/>
      <c r="M35" s="547"/>
      <c r="N35" s="548"/>
    </row>
    <row r="36" spans="1:14" ht="47.25" customHeight="1" x14ac:dyDescent="0.3">
      <c r="A36" s="549"/>
      <c r="B36" s="815"/>
      <c r="C36" s="197"/>
      <c r="D36" s="156">
        <v>1</v>
      </c>
      <c r="E36" s="911" t="s">
        <v>748</v>
      </c>
      <c r="F36" s="912"/>
      <c r="G36" s="913"/>
      <c r="H36" s="819">
        <v>2019</v>
      </c>
      <c r="I36" s="156" t="s">
        <v>311</v>
      </c>
      <c r="J36" s="566">
        <v>1</v>
      </c>
      <c r="K36" s="566">
        <v>1</v>
      </c>
      <c r="L36" s="566">
        <f>SUM(J36*K36)</f>
        <v>1</v>
      </c>
      <c r="M36" s="820" t="s">
        <v>360</v>
      </c>
      <c r="N36" s="834" t="s">
        <v>779</v>
      </c>
    </row>
    <row r="37" spans="1:14" ht="48" customHeight="1" x14ac:dyDescent="0.3">
      <c r="A37" s="549"/>
      <c r="B37" s="815"/>
      <c r="C37" s="197"/>
      <c r="D37" s="156">
        <v>2</v>
      </c>
      <c r="E37" s="911" t="s">
        <v>749</v>
      </c>
      <c r="F37" s="912"/>
      <c r="G37" s="913"/>
      <c r="H37" s="819">
        <v>2020</v>
      </c>
      <c r="I37" s="156" t="s">
        <v>311</v>
      </c>
      <c r="J37" s="566">
        <v>1</v>
      </c>
      <c r="K37" s="566">
        <v>1</v>
      </c>
      <c r="L37" s="566">
        <f t="shared" ref="L37:L41" si="0">SUM(J37*K37)</f>
        <v>1</v>
      </c>
      <c r="M37" s="820" t="s">
        <v>360</v>
      </c>
      <c r="N37" s="834" t="s">
        <v>780</v>
      </c>
    </row>
    <row r="38" spans="1:14" ht="78" customHeight="1" x14ac:dyDescent="0.3">
      <c r="A38" s="549"/>
      <c r="B38" s="815"/>
      <c r="C38" s="197"/>
      <c r="D38" s="156">
        <v>3</v>
      </c>
      <c r="E38" s="911" t="s">
        <v>783</v>
      </c>
      <c r="F38" s="912"/>
      <c r="G38" s="913"/>
      <c r="H38" s="819">
        <v>2020</v>
      </c>
      <c r="I38" s="156" t="s">
        <v>311</v>
      </c>
      <c r="J38" s="566">
        <v>1</v>
      </c>
      <c r="K38" s="566">
        <v>1</v>
      </c>
      <c r="L38" s="566">
        <f t="shared" si="0"/>
        <v>1</v>
      </c>
      <c r="M38" s="820" t="s">
        <v>360</v>
      </c>
      <c r="N38" s="834" t="s">
        <v>781</v>
      </c>
    </row>
    <row r="39" spans="1:14" ht="63" customHeight="1" x14ac:dyDescent="0.3">
      <c r="A39" s="549"/>
      <c r="B39" s="842"/>
      <c r="C39" s="197"/>
      <c r="D39" s="156">
        <v>4</v>
      </c>
      <c r="E39" s="911" t="s">
        <v>784</v>
      </c>
      <c r="F39" s="912"/>
      <c r="G39" s="913"/>
      <c r="H39" s="819">
        <v>2021</v>
      </c>
      <c r="I39" s="156" t="s">
        <v>311</v>
      </c>
      <c r="J39" s="566">
        <v>1</v>
      </c>
      <c r="K39" s="566">
        <v>1</v>
      </c>
      <c r="L39" s="566">
        <f t="shared" ref="L39" si="1">SUM(J39*K39)</f>
        <v>1</v>
      </c>
      <c r="M39" s="820" t="s">
        <v>360</v>
      </c>
      <c r="N39" s="834" t="s">
        <v>782</v>
      </c>
    </row>
    <row r="40" spans="1:14" ht="78" customHeight="1" x14ac:dyDescent="0.3">
      <c r="A40" s="549"/>
      <c r="B40" s="842"/>
      <c r="C40" s="197"/>
      <c r="D40" s="156">
        <v>5</v>
      </c>
      <c r="E40" s="911" t="s">
        <v>859</v>
      </c>
      <c r="F40" s="912"/>
      <c r="G40" s="913"/>
      <c r="H40" s="819">
        <v>2021</v>
      </c>
      <c r="I40" s="156" t="s">
        <v>311</v>
      </c>
      <c r="J40" s="566">
        <v>1</v>
      </c>
      <c r="K40" s="566">
        <v>1</v>
      </c>
      <c r="L40" s="566">
        <f t="shared" ref="L40" si="2">SUM(J40*K40)</f>
        <v>1</v>
      </c>
      <c r="M40" s="820" t="s">
        <v>360</v>
      </c>
      <c r="N40" s="834" t="s">
        <v>861</v>
      </c>
    </row>
    <row r="41" spans="1:14" ht="75.75" customHeight="1" x14ac:dyDescent="0.3">
      <c r="A41" s="549"/>
      <c r="B41" s="815"/>
      <c r="C41" s="197"/>
      <c r="D41" s="156">
        <v>6</v>
      </c>
      <c r="E41" s="911" t="s">
        <v>860</v>
      </c>
      <c r="F41" s="912"/>
      <c r="G41" s="913"/>
      <c r="H41" s="819">
        <v>2021</v>
      </c>
      <c r="I41" s="156" t="s">
        <v>311</v>
      </c>
      <c r="J41" s="566">
        <v>1</v>
      </c>
      <c r="K41" s="566">
        <v>1</v>
      </c>
      <c r="L41" s="566">
        <f t="shared" si="0"/>
        <v>1</v>
      </c>
      <c r="M41" s="820" t="s">
        <v>360</v>
      </c>
      <c r="N41" s="834" t="s">
        <v>862</v>
      </c>
    </row>
    <row r="42" spans="1:14" ht="20.100000000000001" customHeight="1" x14ac:dyDescent="0.3">
      <c r="A42" s="549"/>
      <c r="B42" s="543"/>
      <c r="C42" s="188">
        <v>2</v>
      </c>
      <c r="D42" s="906" t="s">
        <v>150</v>
      </c>
      <c r="E42" s="901"/>
      <c r="F42" s="901"/>
      <c r="G42" s="902"/>
      <c r="H42" s="164"/>
      <c r="I42" s="145"/>
      <c r="J42" s="187"/>
      <c r="K42" s="195"/>
      <c r="L42" s="195"/>
      <c r="M42" s="547"/>
      <c r="N42" s="567"/>
    </row>
    <row r="43" spans="1:14" ht="49.5" customHeight="1" x14ac:dyDescent="0.3">
      <c r="A43" s="549"/>
      <c r="B43" s="551" t="s">
        <v>13</v>
      </c>
      <c r="C43" s="1113" t="s">
        <v>237</v>
      </c>
      <c r="D43" s="1114"/>
      <c r="E43" s="1114"/>
      <c r="F43" s="1114"/>
      <c r="G43" s="1115"/>
      <c r="H43" s="568"/>
      <c r="I43" s="569"/>
      <c r="J43" s="550"/>
      <c r="K43" s="570"/>
      <c r="L43" s="550">
        <v>0</v>
      </c>
      <c r="M43" s="547"/>
      <c r="N43" s="567"/>
    </row>
    <row r="44" spans="1:14" ht="20.100000000000001" customHeight="1" x14ac:dyDescent="0.3">
      <c r="A44" s="549"/>
      <c r="B44" s="542"/>
      <c r="C44" s="188">
        <v>1</v>
      </c>
      <c r="D44" s="906" t="s">
        <v>240</v>
      </c>
      <c r="E44" s="901"/>
      <c r="F44" s="901"/>
      <c r="G44" s="902"/>
      <c r="H44" s="164"/>
      <c r="I44" s="145"/>
      <c r="J44" s="187"/>
      <c r="K44" s="195"/>
      <c r="L44" s="195"/>
      <c r="M44" s="547"/>
      <c r="N44" s="567"/>
    </row>
    <row r="45" spans="1:14" ht="31.5" customHeight="1" x14ac:dyDescent="0.3">
      <c r="A45" s="549"/>
      <c r="B45" s="542"/>
      <c r="C45" s="187">
        <v>2</v>
      </c>
      <c r="D45" s="906" t="s">
        <v>239</v>
      </c>
      <c r="E45" s="901"/>
      <c r="F45" s="901"/>
      <c r="G45" s="902"/>
      <c r="H45" s="164"/>
      <c r="I45" s="145"/>
      <c r="J45" s="187"/>
      <c r="K45" s="195"/>
      <c r="L45" s="195"/>
      <c r="M45" s="547"/>
      <c r="N45" s="567"/>
    </row>
    <row r="46" spans="1:14" ht="20.100000000000001" customHeight="1" x14ac:dyDescent="0.3">
      <c r="A46" s="549"/>
      <c r="B46" s="185"/>
      <c r="C46" s="185">
        <v>3</v>
      </c>
      <c r="D46" s="926" t="s">
        <v>241</v>
      </c>
      <c r="E46" s="927"/>
      <c r="F46" s="927"/>
      <c r="G46" s="928"/>
      <c r="H46" s="167"/>
      <c r="I46" s="543"/>
      <c r="J46" s="185"/>
      <c r="K46" s="571"/>
      <c r="L46" s="571"/>
      <c r="M46" s="572"/>
      <c r="N46" s="573"/>
    </row>
    <row r="47" spans="1:14" ht="20.100000000000001" customHeight="1" x14ac:dyDescent="0.3">
      <c r="A47" s="549"/>
      <c r="B47" s="125" t="s">
        <v>94</v>
      </c>
      <c r="C47" s="1123" t="s">
        <v>242</v>
      </c>
      <c r="D47" s="1124"/>
      <c r="E47" s="1124"/>
      <c r="F47" s="1124"/>
      <c r="G47" s="1125"/>
      <c r="H47" s="167"/>
      <c r="I47" s="543"/>
      <c r="J47" s="185"/>
      <c r="K47" s="571"/>
      <c r="L47" s="550">
        <v>0</v>
      </c>
      <c r="M47" s="572"/>
      <c r="N47" s="573"/>
    </row>
    <row r="48" spans="1:14" ht="33.6" customHeight="1" x14ac:dyDescent="0.3">
      <c r="A48" s="549"/>
      <c r="B48" s="185"/>
      <c r="C48" s="527"/>
      <c r="D48" s="906" t="s">
        <v>238</v>
      </c>
      <c r="E48" s="901"/>
      <c r="F48" s="901"/>
      <c r="G48" s="902"/>
      <c r="H48" s="164"/>
      <c r="I48" s="145"/>
      <c r="J48" s="187"/>
      <c r="K48" s="195"/>
      <c r="L48" s="195"/>
      <c r="M48" s="547"/>
      <c r="N48" s="567"/>
    </row>
    <row r="49" spans="1:14" ht="33.75" customHeight="1" x14ac:dyDescent="0.3">
      <c r="A49" s="549"/>
      <c r="B49" s="574" t="s">
        <v>98</v>
      </c>
      <c r="C49" s="1120" t="s">
        <v>473</v>
      </c>
      <c r="D49" s="1121"/>
      <c r="E49" s="1121"/>
      <c r="F49" s="1121"/>
      <c r="G49" s="1122"/>
      <c r="H49" s="575"/>
      <c r="I49" s="535"/>
      <c r="J49" s="533"/>
      <c r="K49" s="576"/>
      <c r="L49" s="209">
        <v>0</v>
      </c>
      <c r="M49" s="577"/>
      <c r="N49" s="573"/>
    </row>
    <row r="50" spans="1:14" ht="93" customHeight="1" x14ac:dyDescent="0.3">
      <c r="A50" s="549"/>
      <c r="B50" s="533"/>
      <c r="C50" s="536"/>
      <c r="D50" s="903" t="s">
        <v>472</v>
      </c>
      <c r="E50" s="904"/>
      <c r="F50" s="904"/>
      <c r="G50" s="905"/>
      <c r="H50" s="557"/>
      <c r="I50" s="532"/>
      <c r="J50" s="528"/>
      <c r="K50" s="151"/>
      <c r="L50" s="151"/>
      <c r="M50" s="548"/>
      <c r="N50" s="567"/>
    </row>
    <row r="51" spans="1:14" ht="31.5" customHeight="1" x14ac:dyDescent="0.3">
      <c r="A51" s="549"/>
      <c r="B51" s="574" t="s">
        <v>16</v>
      </c>
      <c r="C51" s="1120" t="s">
        <v>474</v>
      </c>
      <c r="D51" s="1121"/>
      <c r="E51" s="1121"/>
      <c r="F51" s="1121"/>
      <c r="G51" s="1122"/>
      <c r="H51" s="575"/>
      <c r="I51" s="535"/>
      <c r="J51" s="533"/>
      <c r="K51" s="576"/>
      <c r="L51" s="209">
        <f>SUM(L52:L55)</f>
        <v>1</v>
      </c>
      <c r="M51" s="577"/>
      <c r="N51" s="573"/>
    </row>
    <row r="52" spans="1:14" ht="36" customHeight="1" x14ac:dyDescent="0.3">
      <c r="A52" s="549"/>
      <c r="B52" s="107"/>
      <c r="C52" s="557" t="s">
        <v>2</v>
      </c>
      <c r="D52" s="903" t="s">
        <v>475</v>
      </c>
      <c r="E52" s="904"/>
      <c r="F52" s="904"/>
      <c r="G52" s="905"/>
      <c r="H52" s="557"/>
      <c r="I52" s="532"/>
      <c r="J52" s="528"/>
      <c r="K52" s="151"/>
      <c r="L52" s="151"/>
      <c r="M52" s="548"/>
      <c r="N52" s="567"/>
    </row>
    <row r="53" spans="1:14" ht="36" customHeight="1" x14ac:dyDescent="0.3">
      <c r="A53" s="549"/>
      <c r="B53" s="107"/>
      <c r="C53" s="557" t="s">
        <v>3</v>
      </c>
      <c r="D53" s="903" t="s">
        <v>476</v>
      </c>
      <c r="E53" s="904"/>
      <c r="F53" s="904"/>
      <c r="G53" s="905"/>
      <c r="H53" s="557"/>
      <c r="I53" s="532"/>
      <c r="J53" s="528"/>
      <c r="K53" s="151"/>
      <c r="L53" s="151"/>
      <c r="M53" s="548"/>
      <c r="N53" s="567"/>
    </row>
    <row r="54" spans="1:14" ht="45" customHeight="1" x14ac:dyDescent="0.3">
      <c r="A54" s="549"/>
      <c r="B54" s="107"/>
      <c r="C54" s="557"/>
      <c r="D54" s="816">
        <v>1</v>
      </c>
      <c r="E54" s="904" t="s">
        <v>751</v>
      </c>
      <c r="F54" s="904"/>
      <c r="G54" s="905"/>
      <c r="H54" s="819">
        <v>2020</v>
      </c>
      <c r="I54" s="156" t="s">
        <v>750</v>
      </c>
      <c r="J54" s="566">
        <v>0.5</v>
      </c>
      <c r="K54" s="566">
        <v>1</v>
      </c>
      <c r="L54" s="566">
        <f>SUM(J54*K54)</f>
        <v>0.5</v>
      </c>
      <c r="M54" s="548"/>
      <c r="N54" s="834" t="s">
        <v>785</v>
      </c>
    </row>
    <row r="55" spans="1:14" ht="45" customHeight="1" x14ac:dyDescent="0.3">
      <c r="A55" s="549"/>
      <c r="B55" s="107"/>
      <c r="C55" s="557"/>
      <c r="D55" s="816">
        <v>2</v>
      </c>
      <c r="E55" s="904" t="s">
        <v>752</v>
      </c>
      <c r="F55" s="904"/>
      <c r="G55" s="905"/>
      <c r="H55" s="819">
        <v>2021</v>
      </c>
      <c r="I55" s="156" t="s">
        <v>750</v>
      </c>
      <c r="J55" s="566">
        <v>0.5</v>
      </c>
      <c r="K55" s="566">
        <v>1</v>
      </c>
      <c r="L55" s="566">
        <f>SUM(J55*K55)</f>
        <v>0.5</v>
      </c>
      <c r="M55" s="548"/>
      <c r="N55" s="834" t="s">
        <v>786</v>
      </c>
    </row>
    <row r="56" spans="1:14" ht="15" customHeight="1" x14ac:dyDescent="0.3">
      <c r="A56" s="1116" t="s">
        <v>221</v>
      </c>
      <c r="B56" s="1116"/>
      <c r="C56" s="1116"/>
      <c r="D56" s="1116"/>
      <c r="E56" s="1116"/>
      <c r="F56" s="1116"/>
      <c r="G56" s="1116"/>
      <c r="H56" s="1116"/>
      <c r="I56" s="1116"/>
      <c r="J56" s="1116"/>
      <c r="K56" s="300"/>
      <c r="L56" s="546">
        <f>L22</f>
        <v>7</v>
      </c>
      <c r="M56" s="195"/>
      <c r="N56" s="578"/>
    </row>
    <row r="57" spans="1:14" ht="15" customHeight="1" x14ac:dyDescent="0.3">
      <c r="A57" s="283"/>
      <c r="B57" s="283"/>
      <c r="C57" s="538"/>
      <c r="D57" s="538"/>
      <c r="E57" s="538"/>
      <c r="F57" s="538"/>
      <c r="G57" s="538"/>
      <c r="H57" s="538"/>
      <c r="I57" s="538"/>
      <c r="J57" s="538"/>
      <c r="K57" s="361"/>
      <c r="L57" s="361"/>
      <c r="M57" s="283"/>
      <c r="N57" s="283"/>
    </row>
    <row r="58" spans="1:14" ht="15" customHeight="1" x14ac:dyDescent="0.3">
      <c r="A58" s="284" t="s">
        <v>302</v>
      </c>
      <c r="B58" s="284"/>
      <c r="C58" s="497"/>
      <c r="D58" s="497"/>
      <c r="E58" s="497"/>
      <c r="F58" s="284"/>
      <c r="G58" s="284"/>
      <c r="H58" s="493"/>
      <c r="I58" s="286"/>
      <c r="J58" s="493"/>
      <c r="K58" s="493"/>
      <c r="L58" s="493"/>
      <c r="M58" s="283"/>
      <c r="N58" s="283"/>
    </row>
    <row r="59" spans="1:14" ht="15" customHeight="1" x14ac:dyDescent="0.3">
      <c r="A59" s="284"/>
      <c r="B59" s="284"/>
      <c r="C59" s="497"/>
      <c r="D59" s="497"/>
      <c r="E59" s="497"/>
      <c r="F59" s="284"/>
      <c r="G59" s="284"/>
      <c r="H59" s="284"/>
      <c r="I59" s="286"/>
      <c r="J59" s="284"/>
      <c r="K59" s="493"/>
      <c r="L59" s="493"/>
      <c r="M59" s="284"/>
      <c r="N59" s="284"/>
    </row>
    <row r="60" spans="1:14" ht="15" customHeight="1" x14ac:dyDescent="0.3">
      <c r="A60" s="284"/>
      <c r="B60" s="284"/>
      <c r="C60" s="497"/>
      <c r="D60" s="497"/>
      <c r="E60" s="497"/>
      <c r="F60" s="284"/>
      <c r="G60" s="284"/>
      <c r="H60" s="284"/>
      <c r="I60" s="579"/>
      <c r="J60" s="498" t="str">
        <f>PENDIDIKAN!J217</f>
        <v>Padang, 30 September 2021</v>
      </c>
      <c r="K60" s="493"/>
      <c r="L60" s="493"/>
      <c r="M60" s="284"/>
      <c r="N60" s="284"/>
    </row>
    <row r="61" spans="1:14" ht="15" customHeight="1" x14ac:dyDescent="0.3">
      <c r="A61" s="284"/>
      <c r="B61" s="284"/>
      <c r="C61" s="497"/>
      <c r="D61" s="497"/>
      <c r="E61" s="497"/>
      <c r="F61" s="284"/>
      <c r="G61" s="284"/>
      <c r="H61" s="284"/>
      <c r="I61" s="579"/>
      <c r="J61" s="498" t="str">
        <f>PENDIDIKAN!J218</f>
        <v>Ketua Jurusan Biologi</v>
      </c>
      <c r="K61" s="242"/>
      <c r="L61" s="242"/>
      <c r="M61" s="242"/>
      <c r="N61" s="580"/>
    </row>
    <row r="62" spans="1:14" ht="15" customHeight="1" x14ac:dyDescent="0.3">
      <c r="A62" s="284"/>
      <c r="B62" s="284"/>
      <c r="C62" s="497"/>
      <c r="D62" s="497"/>
      <c r="E62" s="497"/>
      <c r="F62" s="284"/>
      <c r="G62" s="284"/>
      <c r="H62" s="284"/>
      <c r="I62" s="579"/>
      <c r="J62" s="498" t="str">
        <f>PENDIDIKAN!J219</f>
        <v>Fakultas MIPA Univesitas Andalas</v>
      </c>
      <c r="K62" s="493"/>
      <c r="L62" s="493"/>
      <c r="M62" s="284"/>
      <c r="N62" s="284"/>
    </row>
    <row r="63" spans="1:14" ht="15" customHeight="1" x14ac:dyDescent="0.3">
      <c r="A63" s="284"/>
      <c r="B63" s="284"/>
      <c r="C63" s="497"/>
      <c r="D63" s="497"/>
      <c r="E63" s="497"/>
      <c r="F63" s="284"/>
      <c r="G63" s="284"/>
      <c r="H63" s="284"/>
      <c r="I63" s="579"/>
      <c r="K63" s="493"/>
      <c r="L63" s="493"/>
      <c r="M63" s="284"/>
      <c r="N63" s="284"/>
    </row>
    <row r="64" spans="1:14" ht="15" customHeight="1" x14ac:dyDescent="0.3">
      <c r="A64" s="284"/>
      <c r="B64" s="284"/>
      <c r="C64" s="497"/>
      <c r="D64" s="497"/>
      <c r="E64" s="497"/>
      <c r="F64" s="284"/>
      <c r="G64" s="284"/>
      <c r="H64" s="284"/>
      <c r="I64" s="579"/>
      <c r="K64" s="493"/>
      <c r="L64" s="493"/>
      <c r="M64" s="284"/>
      <c r="N64" s="284"/>
    </row>
    <row r="65" spans="1:14" ht="15" customHeight="1" x14ac:dyDescent="0.3">
      <c r="A65" s="284"/>
      <c r="B65" s="284"/>
      <c r="C65" s="497"/>
      <c r="D65" s="497"/>
      <c r="E65" s="497"/>
      <c r="F65" s="284"/>
      <c r="G65" s="284"/>
      <c r="H65" s="284"/>
      <c r="I65" s="579"/>
      <c r="K65" s="493"/>
      <c r="L65" s="493"/>
      <c r="M65" s="284"/>
      <c r="N65" s="284"/>
    </row>
    <row r="66" spans="1:14" ht="15" customHeight="1" x14ac:dyDescent="0.3">
      <c r="A66" s="284"/>
      <c r="B66" s="284"/>
      <c r="C66" s="497"/>
      <c r="D66" s="497"/>
      <c r="E66" s="497"/>
      <c r="F66" s="284"/>
      <c r="G66" s="284"/>
      <c r="H66" s="284"/>
      <c r="I66" s="579"/>
      <c r="K66" s="540"/>
      <c r="L66" s="540"/>
      <c r="M66" s="540"/>
      <c r="N66" s="540"/>
    </row>
    <row r="67" spans="1:14" ht="15" customHeight="1" x14ac:dyDescent="0.3">
      <c r="A67" s="284"/>
      <c r="B67" s="284"/>
      <c r="C67" s="497"/>
      <c r="D67" s="497"/>
      <c r="E67" s="497"/>
      <c r="F67" s="284"/>
      <c r="G67" s="284"/>
      <c r="H67" s="284"/>
      <c r="I67" s="579"/>
      <c r="J67" s="498" t="str">
        <f>PENDIDIKAN!J224</f>
        <v>Dr. Wilson Novarino, M.Si</v>
      </c>
      <c r="K67" s="540"/>
      <c r="L67" s="540"/>
      <c r="M67" s="540"/>
      <c r="N67" s="540"/>
    </row>
    <row r="68" spans="1:14" ht="15" customHeight="1" x14ac:dyDescent="0.3">
      <c r="A68" s="284"/>
      <c r="B68" s="284"/>
      <c r="C68" s="497"/>
      <c r="D68" s="497"/>
      <c r="E68" s="497"/>
      <c r="F68" s="284"/>
      <c r="G68" s="284"/>
      <c r="H68" s="284"/>
      <c r="I68" s="581"/>
      <c r="J68" s="498" t="str">
        <f>PENDIDIKAN!J225</f>
        <v>NIP. 19711103 199802 1 001</v>
      </c>
      <c r="K68" s="493"/>
      <c r="L68" s="493"/>
      <c r="M68" s="284"/>
      <c r="N68" s="284"/>
    </row>
  </sheetData>
  <mergeCells count="44">
    <mergeCell ref="G7:J7"/>
    <mergeCell ref="A1:M1"/>
    <mergeCell ref="A2:M2"/>
    <mergeCell ref="G5:J5"/>
    <mergeCell ref="G6:J6"/>
    <mergeCell ref="G8:M8"/>
    <mergeCell ref="G9:J9"/>
    <mergeCell ref="G12:J12"/>
    <mergeCell ref="G13:J13"/>
    <mergeCell ref="G14:J14"/>
    <mergeCell ref="A56:J56"/>
    <mergeCell ref="B22:G22"/>
    <mergeCell ref="C23:G23"/>
    <mergeCell ref="D24:G24"/>
    <mergeCell ref="C25:G25"/>
    <mergeCell ref="C49:G49"/>
    <mergeCell ref="D50:G50"/>
    <mergeCell ref="C51:G51"/>
    <mergeCell ref="D53:G53"/>
    <mergeCell ref="D52:G52"/>
    <mergeCell ref="D32:G32"/>
    <mergeCell ref="D48:G48"/>
    <mergeCell ref="D26:G26"/>
    <mergeCell ref="D45:G45"/>
    <mergeCell ref="D46:G46"/>
    <mergeCell ref="C47:G47"/>
    <mergeCell ref="A18:M18"/>
    <mergeCell ref="G15:M15"/>
    <mergeCell ref="D44:G44"/>
    <mergeCell ref="G16:J16"/>
    <mergeCell ref="B20:G20"/>
    <mergeCell ref="C27:G27"/>
    <mergeCell ref="D28:G28"/>
    <mergeCell ref="D42:G42"/>
    <mergeCell ref="C43:G43"/>
    <mergeCell ref="E36:G36"/>
    <mergeCell ref="E37:G37"/>
    <mergeCell ref="E38:G38"/>
    <mergeCell ref="E41:G41"/>
    <mergeCell ref="E39:G39"/>
    <mergeCell ref="E40:G40"/>
    <mergeCell ref="E55:G55"/>
    <mergeCell ref="E54:G54"/>
    <mergeCell ref="B21:G21"/>
  </mergeCells>
  <hyperlinks>
    <hyperlink ref="N36" r:id="rId1"/>
    <hyperlink ref="N37" r:id="rId2"/>
    <hyperlink ref="N38" r:id="rId3"/>
    <hyperlink ref="N54" r:id="rId4"/>
    <hyperlink ref="N55" r:id="rId5"/>
    <hyperlink ref="N39" r:id="rId6"/>
    <hyperlink ref="N40" r:id="rId7"/>
    <hyperlink ref="N41" r:id="rId8"/>
  </hyperlinks>
  <pageMargins left="0.47244094488188981" right="0.43307086614173229" top="0.51181102362204722" bottom="0.51181102362204722" header="0" footer="0"/>
  <pageSetup paperSize="9" scale="60" firstPageNumber="74" orientation="portrait" useFirstPageNumber="1" verticalDpi="300" r:id="rId9"/>
  <rowBreaks count="1" manualBreakCount="1">
    <brk id="48"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00"/>
  <sheetViews>
    <sheetView view="pageBreakPreview" zoomScaleNormal="100" zoomScaleSheetLayoutView="100" workbookViewId="0">
      <selection activeCell="M11" sqref="M11"/>
    </sheetView>
  </sheetViews>
  <sheetFormatPr defaultColWidth="9.140625" defaultRowHeight="15" customHeight="1" x14ac:dyDescent="0.3"/>
  <cols>
    <col min="1" max="1" width="4.42578125" style="424" customWidth="1"/>
    <col min="2" max="2" width="3.28515625" style="424" customWidth="1"/>
    <col min="3" max="3" width="3.140625" style="424" customWidth="1"/>
    <col min="4" max="4" width="3.42578125" style="424" customWidth="1"/>
    <col min="5" max="5" width="26" style="424" customWidth="1"/>
    <col min="6" max="6" width="1.85546875" style="424" customWidth="1"/>
    <col min="7" max="7" width="15.42578125" style="424" customWidth="1"/>
    <col min="8" max="8" width="13.28515625" style="424" customWidth="1"/>
    <col min="9" max="9" width="10.42578125" style="424" customWidth="1"/>
    <col min="10" max="10" width="10" style="424" customWidth="1"/>
    <col min="11" max="11" width="7.28515625" style="424" bestFit="1" customWidth="1"/>
    <col min="12" max="12" width="8.85546875" style="424" customWidth="1"/>
    <col min="13" max="13" width="24.85546875" style="424" customWidth="1"/>
    <col min="14" max="14" width="23" style="451" customWidth="1"/>
    <col min="15" max="16384" width="9.140625" style="424"/>
  </cols>
  <sheetData>
    <row r="1" spans="1:14" s="498" customFormat="1" ht="15" customHeight="1" x14ac:dyDescent="0.3">
      <c r="A1" s="1006" t="s">
        <v>207</v>
      </c>
      <c r="B1" s="1006"/>
      <c r="C1" s="1006"/>
      <c r="D1" s="1006"/>
      <c r="E1" s="1006"/>
      <c r="F1" s="1006"/>
      <c r="G1" s="1006"/>
      <c r="H1" s="1006"/>
      <c r="I1" s="1006"/>
      <c r="J1" s="1006"/>
      <c r="K1" s="1006"/>
      <c r="L1" s="1006"/>
      <c r="M1" s="1006"/>
      <c r="N1" s="565"/>
    </row>
    <row r="2" spans="1:14" s="498" customFormat="1" ht="15" customHeight="1" x14ac:dyDescent="0.3">
      <c r="A2" s="1006" t="s">
        <v>233</v>
      </c>
      <c r="B2" s="1006"/>
      <c r="C2" s="1006"/>
      <c r="D2" s="1006"/>
      <c r="E2" s="1006"/>
      <c r="F2" s="1006"/>
      <c r="G2" s="1006"/>
      <c r="H2" s="1006"/>
      <c r="I2" s="1006"/>
      <c r="J2" s="1006"/>
      <c r="K2" s="1006"/>
      <c r="L2" s="1006"/>
      <c r="M2" s="1006"/>
      <c r="N2" s="565"/>
    </row>
    <row r="3" spans="1:14" s="498" customFormat="1" ht="15" customHeight="1" x14ac:dyDescent="0.3">
      <c r="A3" s="284"/>
      <c r="B3" s="284"/>
      <c r="C3" s="284"/>
      <c r="D3" s="284"/>
      <c r="E3" s="284"/>
      <c r="F3" s="284"/>
      <c r="G3" s="284"/>
      <c r="H3" s="284"/>
      <c r="I3" s="286"/>
      <c r="J3" s="284"/>
      <c r="K3" s="493"/>
      <c r="L3" s="493"/>
      <c r="M3" s="284"/>
      <c r="N3" s="582"/>
    </row>
    <row r="4" spans="1:14" s="498" customFormat="1" x14ac:dyDescent="0.3">
      <c r="A4" s="283" t="s">
        <v>208</v>
      </c>
      <c r="B4" s="283"/>
      <c r="C4" s="284"/>
      <c r="D4" s="285"/>
      <c r="E4" s="285"/>
      <c r="F4" s="285"/>
      <c r="G4" s="284"/>
      <c r="H4" s="284"/>
      <c r="I4" s="286"/>
      <c r="J4" s="284"/>
      <c r="K4" s="493"/>
      <c r="L4" s="493"/>
      <c r="M4" s="284"/>
      <c r="N4" s="582"/>
    </row>
    <row r="5" spans="1:14" s="498" customFormat="1" x14ac:dyDescent="0.3">
      <c r="A5" s="284"/>
      <c r="B5" s="284"/>
      <c r="C5" s="284" t="s">
        <v>209</v>
      </c>
      <c r="D5" s="284"/>
      <c r="E5" s="284"/>
      <c r="F5" s="284" t="s">
        <v>210</v>
      </c>
      <c r="G5" s="992" t="str">
        <f>PENDIDIKAN!F5</f>
        <v>Dr. Wilson Novarino, M.Si</v>
      </c>
      <c r="H5" s="992"/>
      <c r="I5" s="992"/>
      <c r="J5" s="992"/>
      <c r="K5" s="493"/>
      <c r="L5" s="493"/>
      <c r="M5" s="284"/>
      <c r="N5" s="582"/>
    </row>
    <row r="6" spans="1:14" s="498" customFormat="1" x14ac:dyDescent="0.3">
      <c r="A6" s="284"/>
      <c r="B6" s="284"/>
      <c r="C6" s="284" t="s">
        <v>211</v>
      </c>
      <c r="D6" s="284"/>
      <c r="E6" s="284"/>
      <c r="F6" s="284" t="s">
        <v>210</v>
      </c>
      <c r="G6" s="992" t="str">
        <f>PENDIDIKAN!F6</f>
        <v>19711103 199802 1 001</v>
      </c>
      <c r="H6" s="992"/>
      <c r="I6" s="992"/>
      <c r="J6" s="992"/>
      <c r="K6" s="493"/>
      <c r="L6" s="493" t="s">
        <v>243</v>
      </c>
      <c r="M6" s="284"/>
      <c r="N6" s="582"/>
    </row>
    <row r="7" spans="1:14" s="498" customFormat="1" x14ac:dyDescent="0.3">
      <c r="A7" s="284"/>
      <c r="B7" s="284"/>
      <c r="C7" s="284" t="s">
        <v>212</v>
      </c>
      <c r="D7" s="284"/>
      <c r="E7" s="284"/>
      <c r="F7" s="284" t="s">
        <v>210</v>
      </c>
      <c r="G7" s="992" t="str">
        <f>PENDIDIKAN!F7</f>
        <v>Penata Tk. I / III.d</v>
      </c>
      <c r="H7" s="992"/>
      <c r="I7" s="992"/>
      <c r="J7" s="992"/>
      <c r="K7" s="81"/>
      <c r="L7" s="81"/>
      <c r="M7" s="91"/>
      <c r="N7" s="87"/>
    </row>
    <row r="8" spans="1:14" s="498" customFormat="1" x14ac:dyDescent="0.3">
      <c r="A8" s="284"/>
      <c r="B8" s="284"/>
      <c r="C8" s="284" t="s">
        <v>279</v>
      </c>
      <c r="D8" s="284"/>
      <c r="E8" s="284"/>
      <c r="F8" s="284" t="s">
        <v>210</v>
      </c>
      <c r="G8" s="967" t="str">
        <f>PENDIDIKAN!F8</f>
        <v xml:space="preserve">Ketua Jurusan Biologi </v>
      </c>
      <c r="H8" s="967"/>
      <c r="I8" s="967"/>
      <c r="J8" s="967"/>
      <c r="K8" s="967"/>
      <c r="L8" s="967"/>
      <c r="M8" s="967"/>
      <c r="N8" s="583"/>
    </row>
    <row r="9" spans="1:14" s="498" customFormat="1" x14ac:dyDescent="0.3">
      <c r="A9" s="284"/>
      <c r="B9" s="284"/>
      <c r="C9" s="284" t="s">
        <v>214</v>
      </c>
      <c r="D9" s="284"/>
      <c r="E9" s="284"/>
      <c r="F9" s="284" t="s">
        <v>210</v>
      </c>
      <c r="G9" s="992" t="str">
        <f>PENDIDIKAN!F9</f>
        <v>Fakultas MIPA Universitas Andalas</v>
      </c>
      <c r="H9" s="992"/>
      <c r="I9" s="992"/>
      <c r="J9" s="992"/>
      <c r="K9" s="493"/>
      <c r="L9" s="493"/>
      <c r="M9" s="284"/>
      <c r="N9" s="582"/>
    </row>
    <row r="10" spans="1:14" s="498" customFormat="1" x14ac:dyDescent="0.3">
      <c r="A10" s="284"/>
      <c r="B10" s="284"/>
      <c r="C10" s="284"/>
      <c r="D10" s="284"/>
      <c r="E10" s="284"/>
      <c r="F10" s="284"/>
      <c r="G10" s="540"/>
      <c r="H10" s="540"/>
      <c r="I10" s="540"/>
      <c r="J10" s="540"/>
      <c r="K10" s="493"/>
      <c r="L10" s="493"/>
      <c r="M10" s="284"/>
      <c r="N10" s="582"/>
    </row>
    <row r="11" spans="1:14" s="498" customFormat="1" x14ac:dyDescent="0.3">
      <c r="A11" s="283" t="s">
        <v>215</v>
      </c>
      <c r="B11" s="283"/>
      <c r="C11" s="284"/>
      <c r="D11" s="285"/>
      <c r="E11" s="285"/>
      <c r="F11" s="285"/>
      <c r="G11" s="284"/>
      <c r="H11" s="284"/>
      <c r="I11" s="286"/>
      <c r="J11" s="284"/>
      <c r="K11" s="493"/>
      <c r="L11" s="493"/>
      <c r="M11" s="284"/>
      <c r="N11" s="582"/>
    </row>
    <row r="12" spans="1:14" s="498" customFormat="1" x14ac:dyDescent="0.3">
      <c r="A12" s="284"/>
      <c r="B12" s="284"/>
      <c r="C12" s="284" t="s">
        <v>216</v>
      </c>
      <c r="D12" s="284"/>
      <c r="E12" s="284"/>
      <c r="F12" s="284" t="s">
        <v>210</v>
      </c>
      <c r="G12" s="992" t="str">
        <f>PENDIDIKAN!F12</f>
        <v>Dr. Aadrean, S.Si, M.Si</v>
      </c>
      <c r="H12" s="992"/>
      <c r="I12" s="992"/>
      <c r="J12" s="992"/>
      <c r="K12" s="493"/>
      <c r="L12" s="493"/>
      <c r="M12" s="284"/>
      <c r="N12" s="582"/>
    </row>
    <row r="13" spans="1:14" s="498" customFormat="1" x14ac:dyDescent="0.3">
      <c r="A13" s="284"/>
      <c r="B13" s="284"/>
      <c r="C13" s="284" t="s">
        <v>217</v>
      </c>
      <c r="D13" s="284"/>
      <c r="E13" s="284"/>
      <c r="F13" s="284" t="s">
        <v>210</v>
      </c>
      <c r="G13" s="992" t="str">
        <f>PENDIDIKAN!F13</f>
        <v>19860204 201212 1 001</v>
      </c>
      <c r="H13" s="992"/>
      <c r="I13" s="992"/>
      <c r="J13" s="992"/>
      <c r="K13" s="493"/>
      <c r="L13" s="493"/>
      <c r="M13" s="284"/>
      <c r="N13" s="582"/>
    </row>
    <row r="14" spans="1:14" s="498" customFormat="1" x14ac:dyDescent="0.3">
      <c r="A14" s="284"/>
      <c r="B14" s="284"/>
      <c r="C14" s="284" t="s">
        <v>212</v>
      </c>
      <c r="D14" s="284"/>
      <c r="E14" s="284"/>
      <c r="F14" s="284" t="s">
        <v>210</v>
      </c>
      <c r="G14" s="992" t="str">
        <f>PENDIDIKAN!F14</f>
        <v>Penata / III.c</v>
      </c>
      <c r="H14" s="992"/>
      <c r="I14" s="992"/>
      <c r="J14" s="992"/>
      <c r="K14" s="81"/>
      <c r="L14" s="81"/>
      <c r="M14" s="91"/>
      <c r="N14" s="87"/>
    </row>
    <row r="15" spans="1:14" s="498" customFormat="1" x14ac:dyDescent="0.3">
      <c r="A15" s="284"/>
      <c r="B15" s="284"/>
      <c r="C15" s="284" t="s">
        <v>279</v>
      </c>
      <c r="D15" s="284"/>
      <c r="E15" s="284"/>
      <c r="F15" s="284" t="s">
        <v>210</v>
      </c>
      <c r="G15" s="967" t="str">
        <f>PENDIDIKAN!F15</f>
        <v>Lektor</v>
      </c>
      <c r="H15" s="967"/>
      <c r="I15" s="967"/>
      <c r="J15" s="967"/>
      <c r="K15" s="967"/>
      <c r="L15" s="967"/>
      <c r="M15" s="967"/>
      <c r="N15" s="583"/>
    </row>
    <row r="16" spans="1:14" s="498" customFormat="1" x14ac:dyDescent="0.3">
      <c r="A16" s="284"/>
      <c r="B16" s="284"/>
      <c r="C16" s="284" t="s">
        <v>214</v>
      </c>
      <c r="D16" s="284"/>
      <c r="E16" s="284"/>
      <c r="F16" s="284" t="s">
        <v>210</v>
      </c>
      <c r="G16" s="992" t="str">
        <f>PENDIDIKAN!F16</f>
        <v>Fakultas MIPA Universitas Andalas</v>
      </c>
      <c r="H16" s="992"/>
      <c r="I16" s="992"/>
      <c r="J16" s="992"/>
      <c r="K16" s="493"/>
      <c r="L16" s="493"/>
      <c r="M16" s="284"/>
      <c r="N16" s="582"/>
    </row>
    <row r="17" spans="1:14" s="498" customFormat="1" ht="15" customHeight="1" x14ac:dyDescent="0.3">
      <c r="A17" s="284"/>
      <c r="B17" s="284"/>
      <c r="C17" s="284"/>
      <c r="D17" s="284"/>
      <c r="E17" s="284"/>
      <c r="F17" s="284"/>
      <c r="G17" s="284"/>
      <c r="H17" s="284"/>
      <c r="I17" s="286"/>
      <c r="J17" s="284"/>
      <c r="K17" s="493"/>
      <c r="L17" s="493"/>
      <c r="M17" s="284"/>
      <c r="N17" s="582"/>
    </row>
    <row r="18" spans="1:14" s="498" customFormat="1" ht="15" customHeight="1" x14ac:dyDescent="0.3">
      <c r="A18" s="1109" t="s">
        <v>234</v>
      </c>
      <c r="B18" s="1109"/>
      <c r="C18" s="1109"/>
      <c r="D18" s="1109"/>
      <c r="E18" s="1109"/>
      <c r="F18" s="1109"/>
      <c r="G18" s="1109"/>
      <c r="H18" s="1109"/>
      <c r="I18" s="1109"/>
      <c r="J18" s="1109"/>
      <c r="K18" s="1109"/>
      <c r="L18" s="1109"/>
      <c r="M18" s="1109"/>
      <c r="N18" s="564"/>
    </row>
    <row r="19" spans="1:14" s="498" customFormat="1" ht="15" customHeight="1" x14ac:dyDescent="0.3">
      <c r="A19" s="539"/>
      <c r="B19" s="539"/>
      <c r="C19" s="288"/>
      <c r="D19" s="288"/>
      <c r="E19" s="288"/>
      <c r="F19" s="288"/>
      <c r="G19" s="288"/>
      <c r="H19" s="288"/>
      <c r="I19" s="289"/>
      <c r="J19" s="290"/>
      <c r="K19" s="493"/>
      <c r="L19" s="493"/>
      <c r="M19" s="284"/>
      <c r="N19" s="582"/>
    </row>
    <row r="20" spans="1:14" s="498" customFormat="1" ht="51" x14ac:dyDescent="0.3">
      <c r="A20" s="302" t="s">
        <v>218</v>
      </c>
      <c r="B20" s="1007" t="s">
        <v>223</v>
      </c>
      <c r="C20" s="1008"/>
      <c r="D20" s="1008"/>
      <c r="E20" s="1008"/>
      <c r="F20" s="1008"/>
      <c r="G20" s="1008"/>
      <c r="H20" s="302" t="s">
        <v>219</v>
      </c>
      <c r="I20" s="302" t="s">
        <v>224</v>
      </c>
      <c r="J20" s="302" t="s">
        <v>225</v>
      </c>
      <c r="K20" s="302" t="s">
        <v>226</v>
      </c>
      <c r="L20" s="302" t="s">
        <v>227</v>
      </c>
      <c r="M20" s="302" t="s">
        <v>220</v>
      </c>
      <c r="N20" s="544" t="s">
        <v>352</v>
      </c>
    </row>
    <row r="21" spans="1:14" s="498" customFormat="1" ht="15" customHeight="1" x14ac:dyDescent="0.3">
      <c r="A21" s="545">
        <v>1</v>
      </c>
      <c r="B21" s="1009">
        <v>2</v>
      </c>
      <c r="C21" s="1010"/>
      <c r="D21" s="1010"/>
      <c r="E21" s="1010"/>
      <c r="F21" s="1010"/>
      <c r="G21" s="1010"/>
      <c r="H21" s="545">
        <v>3</v>
      </c>
      <c r="I21" s="302">
        <v>4</v>
      </c>
      <c r="J21" s="545">
        <v>5</v>
      </c>
      <c r="K21" s="545">
        <v>6</v>
      </c>
      <c r="L21" s="545">
        <v>7</v>
      </c>
      <c r="M21" s="545">
        <v>8</v>
      </c>
      <c r="N21" s="544">
        <v>9</v>
      </c>
    </row>
    <row r="22" spans="1:14" s="423" customFormat="1" ht="23.25" customHeight="1" x14ac:dyDescent="0.25">
      <c r="A22" s="125" t="s">
        <v>71</v>
      </c>
      <c r="B22" s="917" t="s">
        <v>202</v>
      </c>
      <c r="C22" s="918"/>
      <c r="D22" s="918"/>
      <c r="E22" s="918"/>
      <c r="F22" s="918"/>
      <c r="G22" s="919"/>
      <c r="H22" s="164"/>
      <c r="I22" s="145"/>
      <c r="J22" s="187"/>
      <c r="K22" s="195"/>
      <c r="L22" s="546">
        <f>L23+L35+L42+L51+L53+L56+L63+L72+L76+L80</f>
        <v>10</v>
      </c>
      <c r="M22" s="435"/>
      <c r="N22" s="449"/>
    </row>
    <row r="23" spans="1:14" s="423" customFormat="1" ht="35.25" customHeight="1" x14ac:dyDescent="0.25">
      <c r="A23" s="561"/>
      <c r="B23" s="178" t="s">
        <v>10</v>
      </c>
      <c r="C23" s="906" t="s">
        <v>157</v>
      </c>
      <c r="D23" s="901"/>
      <c r="E23" s="901"/>
      <c r="F23" s="901"/>
      <c r="G23" s="902"/>
      <c r="H23" s="164"/>
      <c r="I23" s="145"/>
      <c r="J23" s="187"/>
      <c r="K23" s="195"/>
      <c r="L23" s="103">
        <f>SUM(L24:L34)</f>
        <v>10</v>
      </c>
      <c r="M23" s="435"/>
      <c r="N23" s="449"/>
    </row>
    <row r="24" spans="1:14" s="423" customFormat="1" ht="35.25" customHeight="1" x14ac:dyDescent="0.25">
      <c r="A24" s="561"/>
      <c r="B24" s="180"/>
      <c r="C24" s="187">
        <v>1</v>
      </c>
      <c r="D24" s="906" t="s">
        <v>158</v>
      </c>
      <c r="E24" s="901"/>
      <c r="F24" s="901"/>
      <c r="G24" s="902"/>
      <c r="H24" s="164"/>
      <c r="I24" s="145"/>
      <c r="J24" s="187"/>
      <c r="K24" s="195"/>
      <c r="L24" s="195"/>
      <c r="M24" s="435"/>
      <c r="N24" s="449"/>
    </row>
    <row r="25" spans="1:14" s="423" customFormat="1" ht="66.75" customHeight="1" x14ac:dyDescent="0.25">
      <c r="A25" s="561"/>
      <c r="B25" s="180"/>
      <c r="C25" s="284"/>
      <c r="D25" s="587">
        <v>1</v>
      </c>
      <c r="E25" s="1127" t="s">
        <v>753</v>
      </c>
      <c r="F25" s="1128"/>
      <c r="G25" s="1129"/>
      <c r="H25" s="584" t="s">
        <v>533</v>
      </c>
      <c r="I25" s="589" t="s">
        <v>311</v>
      </c>
      <c r="J25" s="590">
        <v>1</v>
      </c>
      <c r="K25" s="590">
        <v>1</v>
      </c>
      <c r="L25" s="590">
        <f t="shared" ref="L25:L26" si="0">J25*K25</f>
        <v>1</v>
      </c>
      <c r="M25" s="585" t="s">
        <v>754</v>
      </c>
      <c r="N25" s="831" t="s">
        <v>787</v>
      </c>
    </row>
    <row r="26" spans="1:14" s="423" customFormat="1" ht="51" customHeight="1" x14ac:dyDescent="0.25">
      <c r="A26" s="561"/>
      <c r="B26" s="180"/>
      <c r="C26" s="284"/>
      <c r="D26" s="587">
        <v>2</v>
      </c>
      <c r="E26" s="1127" t="s">
        <v>755</v>
      </c>
      <c r="F26" s="1128"/>
      <c r="G26" s="1129"/>
      <c r="H26" s="586" t="s">
        <v>756</v>
      </c>
      <c r="I26" s="589" t="s">
        <v>311</v>
      </c>
      <c r="J26" s="590">
        <v>1</v>
      </c>
      <c r="K26" s="590">
        <v>1</v>
      </c>
      <c r="L26" s="590">
        <f t="shared" si="0"/>
        <v>1</v>
      </c>
      <c r="M26" s="585" t="s">
        <v>532</v>
      </c>
      <c r="N26" s="831" t="s">
        <v>788</v>
      </c>
    </row>
    <row r="27" spans="1:14" s="423" customFormat="1" ht="19.5" customHeight="1" x14ac:dyDescent="0.25">
      <c r="A27" s="436"/>
      <c r="B27" s="434"/>
      <c r="C27" s="187">
        <v>2</v>
      </c>
      <c r="D27" s="914" t="s">
        <v>159</v>
      </c>
      <c r="E27" s="914"/>
      <c r="F27" s="914"/>
      <c r="G27" s="914"/>
      <c r="H27" s="609"/>
      <c r="I27" s="156"/>
      <c r="J27" s="566"/>
      <c r="K27" s="587"/>
      <c r="L27" s="587"/>
      <c r="M27" s="435"/>
      <c r="N27" s="449"/>
    </row>
    <row r="28" spans="1:14" ht="63" customHeight="1" x14ac:dyDescent="0.3">
      <c r="A28" s="437"/>
      <c r="B28" s="434"/>
      <c r="C28" s="178"/>
      <c r="D28" s="587">
        <v>1</v>
      </c>
      <c r="E28" s="911" t="s">
        <v>757</v>
      </c>
      <c r="F28" s="912"/>
      <c r="G28" s="913"/>
      <c r="H28" s="588" t="s">
        <v>758</v>
      </c>
      <c r="I28" s="589" t="s">
        <v>311</v>
      </c>
      <c r="J28" s="566">
        <v>1</v>
      </c>
      <c r="K28" s="566">
        <v>1</v>
      </c>
      <c r="L28" s="566">
        <f>J28*K28</f>
        <v>1</v>
      </c>
      <c r="M28" s="585" t="s">
        <v>759</v>
      </c>
      <c r="N28" s="832" t="s">
        <v>789</v>
      </c>
    </row>
    <row r="29" spans="1:14" ht="63" customHeight="1" x14ac:dyDescent="0.3">
      <c r="A29" s="437"/>
      <c r="B29" s="434"/>
      <c r="C29" s="610"/>
      <c r="D29" s="587">
        <v>2</v>
      </c>
      <c r="E29" s="911" t="s">
        <v>791</v>
      </c>
      <c r="F29" s="912"/>
      <c r="G29" s="913"/>
      <c r="H29" s="588" t="s">
        <v>760</v>
      </c>
      <c r="I29" s="589" t="s">
        <v>311</v>
      </c>
      <c r="J29" s="566">
        <v>1</v>
      </c>
      <c r="K29" s="566">
        <v>1</v>
      </c>
      <c r="L29" s="566">
        <f>J29*K29</f>
        <v>1</v>
      </c>
      <c r="M29" s="585" t="s">
        <v>761</v>
      </c>
      <c r="N29" s="832" t="s">
        <v>790</v>
      </c>
    </row>
    <row r="30" spans="1:14" ht="90.75" customHeight="1" x14ac:dyDescent="0.3">
      <c r="A30" s="437"/>
      <c r="B30" s="434"/>
      <c r="C30" s="610"/>
      <c r="D30" s="587">
        <v>3</v>
      </c>
      <c r="E30" s="911" t="s">
        <v>792</v>
      </c>
      <c r="F30" s="912"/>
      <c r="G30" s="913"/>
      <c r="H30" s="588" t="s">
        <v>770</v>
      </c>
      <c r="I30" s="589" t="s">
        <v>311</v>
      </c>
      <c r="J30" s="566">
        <v>1</v>
      </c>
      <c r="K30" s="566">
        <v>1</v>
      </c>
      <c r="L30" s="566">
        <f t="shared" ref="L30:L31" si="1">J30*K30</f>
        <v>1</v>
      </c>
      <c r="M30" s="585" t="s">
        <v>762</v>
      </c>
      <c r="N30" s="832" t="s">
        <v>793</v>
      </c>
    </row>
    <row r="31" spans="1:14" ht="62.25" customHeight="1" x14ac:dyDescent="0.3">
      <c r="A31" s="437"/>
      <c r="B31" s="434"/>
      <c r="C31" s="610"/>
      <c r="D31" s="587">
        <v>4</v>
      </c>
      <c r="E31" s="911" t="s">
        <v>534</v>
      </c>
      <c r="F31" s="912"/>
      <c r="G31" s="913"/>
      <c r="H31" s="588" t="s">
        <v>763</v>
      </c>
      <c r="I31" s="589" t="s">
        <v>311</v>
      </c>
      <c r="J31" s="566">
        <v>2</v>
      </c>
      <c r="K31" s="566">
        <v>1</v>
      </c>
      <c r="L31" s="566">
        <f t="shared" si="1"/>
        <v>2</v>
      </c>
      <c r="M31" s="585" t="s">
        <v>795</v>
      </c>
      <c r="N31" s="832" t="s">
        <v>794</v>
      </c>
    </row>
    <row r="32" spans="1:14" ht="61.5" customHeight="1" x14ac:dyDescent="0.3">
      <c r="A32" s="437"/>
      <c r="B32" s="434"/>
      <c r="C32" s="433"/>
      <c r="D32" s="587">
        <v>5</v>
      </c>
      <c r="E32" s="911" t="s">
        <v>764</v>
      </c>
      <c r="F32" s="912"/>
      <c r="G32" s="913"/>
      <c r="H32" s="586" t="s">
        <v>549</v>
      </c>
      <c r="I32" s="589" t="s">
        <v>311</v>
      </c>
      <c r="J32" s="566">
        <v>1</v>
      </c>
      <c r="K32" s="566">
        <v>1</v>
      </c>
      <c r="L32" s="566">
        <f t="shared" ref="L32" si="2">J32*K32</f>
        <v>1</v>
      </c>
      <c r="M32" s="585" t="s">
        <v>550</v>
      </c>
      <c r="N32" s="832" t="s">
        <v>796</v>
      </c>
    </row>
    <row r="33" spans="1:14" ht="63" customHeight="1" x14ac:dyDescent="0.3">
      <c r="A33" s="437"/>
      <c r="B33" s="434"/>
      <c r="C33" s="610"/>
      <c r="D33" s="587">
        <v>6</v>
      </c>
      <c r="E33" s="911" t="s">
        <v>765</v>
      </c>
      <c r="F33" s="912"/>
      <c r="G33" s="913"/>
      <c r="H33" s="588" t="s">
        <v>766</v>
      </c>
      <c r="I33" s="589" t="s">
        <v>311</v>
      </c>
      <c r="J33" s="566">
        <v>1</v>
      </c>
      <c r="K33" s="566">
        <v>1</v>
      </c>
      <c r="L33" s="566">
        <f>J33*K33</f>
        <v>1</v>
      </c>
      <c r="M33" s="585" t="s">
        <v>767</v>
      </c>
      <c r="N33" s="832" t="s">
        <v>797</v>
      </c>
    </row>
    <row r="34" spans="1:14" ht="48" customHeight="1" x14ac:dyDescent="0.3">
      <c r="A34" s="437"/>
      <c r="B34" s="434"/>
      <c r="C34" s="610"/>
      <c r="D34" s="587">
        <v>7</v>
      </c>
      <c r="E34" s="911" t="s">
        <v>768</v>
      </c>
      <c r="F34" s="912"/>
      <c r="G34" s="913"/>
      <c r="H34" s="588" t="s">
        <v>766</v>
      </c>
      <c r="I34" s="589" t="s">
        <v>311</v>
      </c>
      <c r="J34" s="566">
        <v>1</v>
      </c>
      <c r="K34" s="566">
        <v>1</v>
      </c>
      <c r="L34" s="566">
        <f>J34*K34</f>
        <v>1</v>
      </c>
      <c r="M34" s="585" t="s">
        <v>769</v>
      </c>
      <c r="N34" s="832" t="s">
        <v>798</v>
      </c>
    </row>
    <row r="35" spans="1:14" s="284" customFormat="1" ht="30" customHeight="1" x14ac:dyDescent="0.25">
      <c r="A35" s="561"/>
      <c r="B35" s="178" t="s">
        <v>9</v>
      </c>
      <c r="C35" s="914" t="s">
        <v>160</v>
      </c>
      <c r="D35" s="914"/>
      <c r="E35" s="914"/>
      <c r="F35" s="914"/>
      <c r="G35" s="914"/>
      <c r="H35" s="164"/>
      <c r="I35" s="145"/>
      <c r="J35" s="187"/>
      <c r="K35" s="195"/>
      <c r="L35" s="209">
        <v>0</v>
      </c>
      <c r="M35" s="195"/>
      <c r="N35" s="591"/>
    </row>
    <row r="36" spans="1:14" s="284" customFormat="1" x14ac:dyDescent="0.25">
      <c r="A36" s="561"/>
      <c r="B36" s="180"/>
      <c r="C36" s="178">
        <v>1</v>
      </c>
      <c r="D36" s="914" t="s">
        <v>161</v>
      </c>
      <c r="E36" s="914"/>
      <c r="F36" s="914"/>
      <c r="G36" s="914"/>
      <c r="H36" s="164" t="s">
        <v>243</v>
      </c>
      <c r="I36" s="145"/>
      <c r="J36" s="187"/>
      <c r="K36" s="195"/>
      <c r="L36" s="195"/>
      <c r="M36" s="195"/>
      <c r="N36" s="591"/>
    </row>
    <row r="37" spans="1:14" s="284" customFormat="1" x14ac:dyDescent="0.25">
      <c r="A37" s="592"/>
      <c r="B37" s="180"/>
      <c r="C37" s="542"/>
      <c r="D37" s="145" t="s">
        <v>0</v>
      </c>
      <c r="E37" s="914" t="s">
        <v>27</v>
      </c>
      <c r="F37" s="914"/>
      <c r="G37" s="914"/>
      <c r="H37" s="593"/>
      <c r="I37" s="594"/>
      <c r="J37" s="594"/>
      <c r="K37" s="594"/>
      <c r="L37" s="594"/>
      <c r="M37" s="594"/>
      <c r="N37" s="591"/>
    </row>
    <row r="38" spans="1:14" s="284" customFormat="1" x14ac:dyDescent="0.25">
      <c r="A38" s="592"/>
      <c r="B38" s="180"/>
      <c r="C38" s="185"/>
      <c r="D38" s="145" t="s">
        <v>21</v>
      </c>
      <c r="E38" s="916" t="s">
        <v>24</v>
      </c>
      <c r="F38" s="916"/>
      <c r="G38" s="916"/>
      <c r="H38" s="150"/>
      <c r="I38" s="151"/>
      <c r="J38" s="151"/>
      <c r="K38" s="151"/>
      <c r="L38" s="151"/>
      <c r="M38" s="151"/>
      <c r="N38" s="591"/>
    </row>
    <row r="39" spans="1:14" s="284" customFormat="1" x14ac:dyDescent="0.25">
      <c r="A39" s="592"/>
      <c r="B39" s="180"/>
      <c r="C39" s="178">
        <v>2</v>
      </c>
      <c r="D39" s="914" t="s">
        <v>162</v>
      </c>
      <c r="E39" s="914"/>
      <c r="F39" s="914"/>
      <c r="G39" s="914"/>
      <c r="H39" s="150"/>
      <c r="I39" s="151"/>
      <c r="J39" s="151"/>
      <c r="K39" s="151"/>
      <c r="L39" s="151"/>
      <c r="M39" s="151"/>
      <c r="N39" s="591"/>
    </row>
    <row r="40" spans="1:14" s="284" customFormat="1" x14ac:dyDescent="0.25">
      <c r="A40" s="592"/>
      <c r="B40" s="542"/>
      <c r="C40" s="180"/>
      <c r="D40" s="145" t="s">
        <v>0</v>
      </c>
      <c r="E40" s="914" t="s">
        <v>27</v>
      </c>
      <c r="F40" s="914"/>
      <c r="G40" s="914"/>
      <c r="H40" s="534"/>
      <c r="I40" s="528"/>
      <c r="J40" s="528"/>
      <c r="K40" s="528"/>
      <c r="L40" s="528"/>
      <c r="M40" s="528"/>
      <c r="N40" s="532"/>
    </row>
    <row r="41" spans="1:14" s="91" customFormat="1" x14ac:dyDescent="0.25">
      <c r="A41" s="107"/>
      <c r="B41" s="543"/>
      <c r="C41" s="185"/>
      <c r="D41" s="145" t="s">
        <v>21</v>
      </c>
      <c r="E41" s="916" t="s">
        <v>24</v>
      </c>
      <c r="F41" s="916"/>
      <c r="G41" s="916"/>
      <c r="H41" s="534"/>
      <c r="I41" s="528"/>
      <c r="J41" s="528"/>
      <c r="K41" s="528"/>
      <c r="L41" s="528"/>
      <c r="M41" s="528"/>
      <c r="N41" s="532"/>
    </row>
    <row r="42" spans="1:14" s="284" customFormat="1" x14ac:dyDescent="0.25">
      <c r="A42" s="561"/>
      <c r="B42" s="541" t="s">
        <v>11</v>
      </c>
      <c r="C42" s="914" t="s">
        <v>163</v>
      </c>
      <c r="D42" s="914"/>
      <c r="E42" s="914"/>
      <c r="F42" s="914"/>
      <c r="G42" s="914"/>
      <c r="H42" s="164"/>
      <c r="I42" s="145"/>
      <c r="J42" s="187"/>
      <c r="K42" s="195"/>
      <c r="L42" s="209">
        <v>0</v>
      </c>
      <c r="M42" s="195"/>
      <c r="N42" s="591"/>
    </row>
    <row r="43" spans="1:14" s="284" customFormat="1" x14ac:dyDescent="0.25">
      <c r="A43" s="561"/>
      <c r="B43" s="542"/>
      <c r="C43" s="178">
        <v>1</v>
      </c>
      <c r="D43" s="914" t="s">
        <v>140</v>
      </c>
      <c r="E43" s="914"/>
      <c r="F43" s="914"/>
      <c r="G43" s="914"/>
      <c r="H43" s="164"/>
      <c r="I43" s="145"/>
      <c r="J43" s="187"/>
      <c r="K43" s="195"/>
      <c r="L43" s="195"/>
      <c r="M43" s="195"/>
      <c r="N43" s="591"/>
    </row>
    <row r="44" spans="1:14" s="284" customFormat="1" x14ac:dyDescent="0.25">
      <c r="A44" s="561"/>
      <c r="B44" s="542"/>
      <c r="C44" s="180"/>
      <c r="D44" s="145" t="s">
        <v>2</v>
      </c>
      <c r="E44" s="916" t="s">
        <v>164</v>
      </c>
      <c r="F44" s="916"/>
      <c r="G44" s="916"/>
      <c r="H44" s="164"/>
      <c r="I44" s="145"/>
      <c r="J44" s="187"/>
      <c r="K44" s="195"/>
      <c r="L44" s="195"/>
      <c r="M44" s="195"/>
      <c r="N44" s="591"/>
    </row>
    <row r="45" spans="1:14" s="284" customFormat="1" x14ac:dyDescent="0.25">
      <c r="A45" s="561"/>
      <c r="B45" s="542"/>
      <c r="C45" s="180"/>
      <c r="D45" s="145" t="s">
        <v>3</v>
      </c>
      <c r="E45" s="916" t="s">
        <v>165</v>
      </c>
      <c r="F45" s="916"/>
      <c r="G45" s="916"/>
      <c r="H45" s="164"/>
      <c r="I45" s="145"/>
      <c r="J45" s="187"/>
      <c r="K45" s="195"/>
      <c r="L45" s="195"/>
      <c r="M45" s="195"/>
      <c r="N45" s="591"/>
    </row>
    <row r="46" spans="1:14" s="284" customFormat="1" x14ac:dyDescent="0.25">
      <c r="A46" s="561"/>
      <c r="B46" s="542"/>
      <c r="C46" s="185"/>
      <c r="D46" s="145" t="s">
        <v>4</v>
      </c>
      <c r="E46" s="916" t="s">
        <v>24</v>
      </c>
      <c r="F46" s="916"/>
      <c r="G46" s="916"/>
      <c r="H46" s="164"/>
      <c r="I46" s="145"/>
      <c r="J46" s="187"/>
      <c r="K46" s="195"/>
      <c r="L46" s="195"/>
      <c r="M46" s="195"/>
      <c r="N46" s="591"/>
    </row>
    <row r="47" spans="1:14" s="284" customFormat="1" x14ac:dyDescent="0.25">
      <c r="A47" s="561"/>
      <c r="B47" s="542"/>
      <c r="C47" s="178">
        <v>2</v>
      </c>
      <c r="D47" s="914" t="s">
        <v>141</v>
      </c>
      <c r="E47" s="914"/>
      <c r="F47" s="914"/>
      <c r="G47" s="914"/>
      <c r="H47" s="164"/>
      <c r="I47" s="145"/>
      <c r="J47" s="187"/>
      <c r="K47" s="195"/>
      <c r="L47" s="195"/>
      <c r="M47" s="195"/>
      <c r="N47" s="591"/>
    </row>
    <row r="48" spans="1:14" s="284" customFormat="1" x14ac:dyDescent="0.25">
      <c r="A48" s="561"/>
      <c r="B48" s="542"/>
      <c r="C48" s="180"/>
      <c r="D48" s="145" t="s">
        <v>2</v>
      </c>
      <c r="E48" s="916" t="s">
        <v>164</v>
      </c>
      <c r="F48" s="916"/>
      <c r="G48" s="916"/>
      <c r="H48" s="164"/>
      <c r="I48" s="145"/>
      <c r="J48" s="187"/>
      <c r="K48" s="195"/>
      <c r="L48" s="195"/>
      <c r="M48" s="195"/>
      <c r="N48" s="591"/>
    </row>
    <row r="49" spans="1:14" s="284" customFormat="1" x14ac:dyDescent="0.25">
      <c r="A49" s="561"/>
      <c r="B49" s="542"/>
      <c r="C49" s="180"/>
      <c r="D49" s="145" t="s">
        <v>3</v>
      </c>
      <c r="E49" s="916" t="s">
        <v>165</v>
      </c>
      <c r="F49" s="916"/>
      <c r="G49" s="916"/>
      <c r="H49" s="164"/>
      <c r="I49" s="145"/>
      <c r="J49" s="187"/>
      <c r="K49" s="195"/>
      <c r="L49" s="195"/>
      <c r="M49" s="195"/>
      <c r="N49" s="591"/>
    </row>
    <row r="50" spans="1:14" s="284" customFormat="1" x14ac:dyDescent="0.25">
      <c r="A50" s="561"/>
      <c r="B50" s="543"/>
      <c r="C50" s="185"/>
      <c r="D50" s="145" t="s">
        <v>4</v>
      </c>
      <c r="E50" s="916" t="s">
        <v>24</v>
      </c>
      <c r="F50" s="916"/>
      <c r="G50" s="916"/>
      <c r="H50" s="164"/>
      <c r="I50" s="145"/>
      <c r="J50" s="187"/>
      <c r="K50" s="195"/>
      <c r="L50" s="195"/>
      <c r="M50" s="195"/>
      <c r="N50" s="591"/>
    </row>
    <row r="51" spans="1:14" s="284" customFormat="1" x14ac:dyDescent="0.25">
      <c r="A51" s="561"/>
      <c r="B51" s="541" t="s">
        <v>13</v>
      </c>
      <c r="C51" s="914" t="s">
        <v>166</v>
      </c>
      <c r="D51" s="914"/>
      <c r="E51" s="914"/>
      <c r="F51" s="914"/>
      <c r="G51" s="914"/>
      <c r="H51" s="164"/>
      <c r="I51" s="595"/>
      <c r="J51" s="187"/>
      <c r="K51" s="195"/>
      <c r="L51" s="209">
        <v>0</v>
      </c>
      <c r="M51" s="195"/>
      <c r="N51" s="591"/>
    </row>
    <row r="52" spans="1:14" s="284" customFormat="1" ht="30.75" customHeight="1" x14ac:dyDescent="0.25">
      <c r="A52" s="561"/>
      <c r="B52" s="543"/>
      <c r="C52" s="138"/>
      <c r="D52" s="914" t="s">
        <v>167</v>
      </c>
      <c r="E52" s="914"/>
      <c r="F52" s="914"/>
      <c r="G52" s="914"/>
      <c r="H52" s="164"/>
      <c r="I52" s="595"/>
      <c r="J52" s="187"/>
      <c r="K52" s="195"/>
      <c r="L52" s="195"/>
      <c r="M52" s="195"/>
      <c r="N52" s="591"/>
    </row>
    <row r="53" spans="1:14" s="284" customFormat="1" ht="31.5" customHeight="1" x14ac:dyDescent="0.25">
      <c r="A53" s="561"/>
      <c r="B53" s="541" t="s">
        <v>94</v>
      </c>
      <c r="C53" s="914" t="s">
        <v>168</v>
      </c>
      <c r="D53" s="914"/>
      <c r="E53" s="914"/>
      <c r="F53" s="914"/>
      <c r="G53" s="914"/>
      <c r="H53" s="164"/>
      <c r="I53" s="595"/>
      <c r="J53" s="187"/>
      <c r="K53" s="195"/>
      <c r="L53" s="209">
        <v>0</v>
      </c>
      <c r="M53" s="195"/>
      <c r="N53" s="591"/>
    </row>
    <row r="54" spans="1:14" s="284" customFormat="1" x14ac:dyDescent="0.25">
      <c r="A54" s="561"/>
      <c r="B54" s="542"/>
      <c r="C54" s="178">
        <v>1</v>
      </c>
      <c r="D54" s="979" t="s">
        <v>169</v>
      </c>
      <c r="E54" s="979"/>
      <c r="F54" s="979"/>
      <c r="G54" s="979"/>
      <c r="H54" s="161"/>
      <c r="I54" s="596"/>
      <c r="J54" s="178"/>
      <c r="K54" s="552"/>
      <c r="L54" s="552"/>
      <c r="M54" s="552"/>
      <c r="N54" s="597"/>
    </row>
    <row r="55" spans="1:14" s="284" customFormat="1" x14ac:dyDescent="0.25">
      <c r="A55" s="598"/>
      <c r="B55" s="543"/>
      <c r="C55" s="187">
        <v>2</v>
      </c>
      <c r="D55" s="914" t="s">
        <v>170</v>
      </c>
      <c r="E55" s="914"/>
      <c r="F55" s="914"/>
      <c r="G55" s="914"/>
      <c r="H55" s="164"/>
      <c r="I55" s="599"/>
      <c r="J55" s="187"/>
      <c r="K55" s="195"/>
      <c r="L55" s="195"/>
      <c r="M55" s="195"/>
      <c r="N55" s="591"/>
    </row>
    <row r="56" spans="1:14" s="284" customFormat="1" x14ac:dyDescent="0.25">
      <c r="A56" s="598"/>
      <c r="B56" s="541" t="s">
        <v>98</v>
      </c>
      <c r="C56" s="914" t="s">
        <v>171</v>
      </c>
      <c r="D56" s="914"/>
      <c r="E56" s="914"/>
      <c r="F56" s="914"/>
      <c r="G56" s="914"/>
      <c r="H56" s="164"/>
      <c r="I56" s="595"/>
      <c r="J56" s="187"/>
      <c r="K56" s="195"/>
      <c r="L56" s="550">
        <f>SUM(L63:L63)</f>
        <v>0</v>
      </c>
      <c r="M56" s="195"/>
      <c r="N56" s="591"/>
    </row>
    <row r="57" spans="1:14" s="284" customFormat="1" x14ac:dyDescent="0.25">
      <c r="A57" s="598"/>
      <c r="B57" s="542"/>
      <c r="C57" s="178">
        <v>1</v>
      </c>
      <c r="D57" s="914" t="s">
        <v>172</v>
      </c>
      <c r="E57" s="914"/>
      <c r="F57" s="914"/>
      <c r="G57" s="914"/>
      <c r="H57" s="164"/>
      <c r="I57" s="595"/>
      <c r="J57" s="187"/>
      <c r="K57" s="195"/>
      <c r="L57" s="195"/>
      <c r="M57" s="195"/>
      <c r="N57" s="591"/>
    </row>
    <row r="58" spans="1:14" s="284" customFormat="1" x14ac:dyDescent="0.25">
      <c r="A58" s="561"/>
      <c r="B58" s="542"/>
      <c r="C58" s="180"/>
      <c r="D58" s="145" t="s">
        <v>0</v>
      </c>
      <c r="E58" s="907" t="s">
        <v>23</v>
      </c>
      <c r="F58" s="908"/>
      <c r="G58" s="909"/>
      <c r="H58" s="164"/>
      <c r="I58" s="595"/>
      <c r="J58" s="187"/>
      <c r="K58" s="195"/>
      <c r="L58" s="195"/>
      <c r="M58" s="195"/>
      <c r="N58" s="591"/>
    </row>
    <row r="59" spans="1:14" s="284" customFormat="1" x14ac:dyDescent="0.25">
      <c r="A59" s="561"/>
      <c r="B59" s="542"/>
      <c r="C59" s="185"/>
      <c r="D59" s="145" t="s">
        <v>21</v>
      </c>
      <c r="E59" s="916" t="s">
        <v>24</v>
      </c>
      <c r="F59" s="916"/>
      <c r="G59" s="916"/>
      <c r="H59" s="164"/>
      <c r="I59" s="595"/>
      <c r="J59" s="187"/>
      <c r="K59" s="195"/>
      <c r="L59" s="195"/>
      <c r="M59" s="195"/>
      <c r="N59" s="591"/>
    </row>
    <row r="60" spans="1:14" s="284" customFormat="1" x14ac:dyDescent="0.25">
      <c r="A60" s="600"/>
      <c r="B60" s="542"/>
      <c r="C60" s="178">
        <v>2</v>
      </c>
      <c r="D60" s="914" t="s">
        <v>173</v>
      </c>
      <c r="E60" s="914"/>
      <c r="F60" s="914"/>
      <c r="G60" s="914"/>
      <c r="H60" s="164"/>
      <c r="I60" s="145"/>
      <c r="J60" s="187"/>
      <c r="K60" s="195"/>
      <c r="L60" s="195"/>
      <c r="M60" s="195"/>
      <c r="N60" s="591"/>
    </row>
    <row r="61" spans="1:14" s="284" customFormat="1" x14ac:dyDescent="0.25">
      <c r="A61" s="600"/>
      <c r="B61" s="542"/>
      <c r="C61" s="180"/>
      <c r="D61" s="145" t="s">
        <v>0</v>
      </c>
      <c r="E61" s="907" t="s">
        <v>23</v>
      </c>
      <c r="F61" s="908"/>
      <c r="G61" s="909"/>
      <c r="H61" s="164"/>
      <c r="I61" s="595"/>
      <c r="J61" s="187"/>
      <c r="K61" s="195"/>
      <c r="L61" s="195"/>
      <c r="M61" s="195"/>
      <c r="N61" s="591"/>
    </row>
    <row r="62" spans="1:14" s="284" customFormat="1" x14ac:dyDescent="0.25">
      <c r="A62" s="601"/>
      <c r="B62" s="543"/>
      <c r="C62" s="185"/>
      <c r="D62" s="145" t="s">
        <v>21</v>
      </c>
      <c r="E62" s="529" t="s">
        <v>24</v>
      </c>
      <c r="F62" s="530"/>
      <c r="G62" s="602"/>
      <c r="H62" s="164"/>
      <c r="I62" s="595"/>
      <c r="J62" s="187"/>
      <c r="K62" s="195"/>
      <c r="L62" s="550"/>
      <c r="M62" s="195"/>
      <c r="N62" s="591"/>
    </row>
    <row r="63" spans="1:14" s="284" customFormat="1" x14ac:dyDescent="0.25">
      <c r="A63" s="561"/>
      <c r="B63" s="180" t="s">
        <v>16</v>
      </c>
      <c r="C63" s="1046" t="s">
        <v>174</v>
      </c>
      <c r="D63" s="1046"/>
      <c r="E63" s="1046"/>
      <c r="F63" s="1046"/>
      <c r="G63" s="1046"/>
      <c r="H63" s="167"/>
      <c r="I63" s="543"/>
      <c r="J63" s="185"/>
      <c r="K63" s="571"/>
      <c r="L63" s="209">
        <v>0</v>
      </c>
      <c r="M63" s="571"/>
      <c r="N63" s="603"/>
    </row>
    <row r="64" spans="1:14" s="284" customFormat="1" ht="32.25" customHeight="1" x14ac:dyDescent="0.25">
      <c r="A64" s="561"/>
      <c r="B64" s="180"/>
      <c r="C64" s="178">
        <v>1</v>
      </c>
      <c r="D64" s="914" t="s">
        <v>175</v>
      </c>
      <c r="E64" s="914"/>
      <c r="F64" s="914"/>
      <c r="G64" s="914"/>
      <c r="H64" s="164"/>
      <c r="I64" s="145"/>
      <c r="J64" s="187"/>
      <c r="K64" s="195"/>
      <c r="L64" s="195"/>
      <c r="M64" s="195"/>
      <c r="N64" s="591"/>
    </row>
    <row r="65" spans="1:14" s="284" customFormat="1" x14ac:dyDescent="0.25">
      <c r="A65" s="561"/>
      <c r="B65" s="542"/>
      <c r="C65" s="180"/>
      <c r="D65" s="145" t="s">
        <v>2</v>
      </c>
      <c r="E65" s="914" t="s">
        <v>26</v>
      </c>
      <c r="F65" s="914"/>
      <c r="G65" s="914"/>
      <c r="H65" s="164"/>
      <c r="I65" s="595"/>
      <c r="J65" s="187"/>
      <c r="K65" s="195"/>
      <c r="L65" s="195"/>
      <c r="M65" s="195"/>
      <c r="N65" s="591"/>
    </row>
    <row r="66" spans="1:14" s="284" customFormat="1" x14ac:dyDescent="0.25">
      <c r="A66" s="561"/>
      <c r="B66" s="180"/>
      <c r="C66" s="180"/>
      <c r="D66" s="145" t="s">
        <v>3</v>
      </c>
      <c r="E66" s="914" t="s">
        <v>14</v>
      </c>
      <c r="F66" s="914"/>
      <c r="G66" s="914"/>
      <c r="H66" s="164"/>
      <c r="I66" s="595"/>
      <c r="J66" s="187"/>
      <c r="K66" s="195"/>
      <c r="L66" s="195"/>
      <c r="M66" s="195"/>
      <c r="N66" s="591"/>
    </row>
    <row r="67" spans="1:14" s="284" customFormat="1" x14ac:dyDescent="0.25">
      <c r="A67" s="561"/>
      <c r="B67" s="180"/>
      <c r="C67" s="185"/>
      <c r="D67" s="145" t="s">
        <v>4</v>
      </c>
      <c r="E67" s="914" t="s">
        <v>15</v>
      </c>
      <c r="F67" s="914"/>
      <c r="G67" s="914"/>
      <c r="H67" s="164"/>
      <c r="I67" s="145"/>
      <c r="J67" s="187"/>
      <c r="K67" s="195"/>
      <c r="L67" s="195"/>
      <c r="M67" s="195"/>
      <c r="N67" s="591"/>
    </row>
    <row r="68" spans="1:14" s="284" customFormat="1" x14ac:dyDescent="0.25">
      <c r="A68" s="561"/>
      <c r="B68" s="180"/>
      <c r="C68" s="178">
        <v>2</v>
      </c>
      <c r="D68" s="914" t="s">
        <v>176</v>
      </c>
      <c r="E68" s="914"/>
      <c r="F68" s="914"/>
      <c r="G68" s="914"/>
      <c r="H68" s="164"/>
      <c r="I68" s="604"/>
      <c r="J68" s="187"/>
      <c r="K68" s="195"/>
      <c r="L68" s="195"/>
      <c r="M68" s="195"/>
      <c r="N68" s="591"/>
    </row>
    <row r="69" spans="1:14" s="284" customFormat="1" x14ac:dyDescent="0.25">
      <c r="A69" s="561"/>
      <c r="B69" s="180"/>
      <c r="C69" s="180"/>
      <c r="D69" s="528" t="s">
        <v>0</v>
      </c>
      <c r="E69" s="916" t="s">
        <v>140</v>
      </c>
      <c r="F69" s="916"/>
      <c r="G69" s="916"/>
      <c r="H69" s="164"/>
      <c r="I69" s="604"/>
      <c r="J69" s="187"/>
      <c r="K69" s="195"/>
      <c r="L69" s="195"/>
      <c r="M69" s="195"/>
      <c r="N69" s="591"/>
    </row>
    <row r="70" spans="1:14" s="284" customFormat="1" x14ac:dyDescent="0.25">
      <c r="A70" s="561"/>
      <c r="B70" s="180"/>
      <c r="C70" s="180"/>
      <c r="D70" s="528" t="s">
        <v>3</v>
      </c>
      <c r="E70" s="916" t="s">
        <v>141</v>
      </c>
      <c r="F70" s="916"/>
      <c r="G70" s="916"/>
      <c r="H70" s="164"/>
      <c r="I70" s="604"/>
      <c r="J70" s="187"/>
      <c r="K70" s="195"/>
      <c r="L70" s="195"/>
      <c r="M70" s="195"/>
      <c r="N70" s="591"/>
    </row>
    <row r="71" spans="1:14" s="284" customFormat="1" x14ac:dyDescent="0.25">
      <c r="A71" s="561"/>
      <c r="B71" s="185"/>
      <c r="C71" s="185"/>
      <c r="D71" s="528" t="s">
        <v>4</v>
      </c>
      <c r="E71" s="916" t="s">
        <v>177</v>
      </c>
      <c r="F71" s="916"/>
      <c r="G71" s="916"/>
      <c r="H71" s="164"/>
      <c r="I71" s="604"/>
      <c r="J71" s="187"/>
      <c r="K71" s="195"/>
      <c r="L71" s="195"/>
      <c r="M71" s="195"/>
      <c r="N71" s="591"/>
    </row>
    <row r="72" spans="1:14" s="284" customFormat="1" ht="30" customHeight="1" x14ac:dyDescent="0.25">
      <c r="A72" s="561"/>
      <c r="B72" s="541" t="s">
        <v>103</v>
      </c>
      <c r="C72" s="914" t="s">
        <v>195</v>
      </c>
      <c r="D72" s="914"/>
      <c r="E72" s="914"/>
      <c r="F72" s="914"/>
      <c r="G72" s="914"/>
      <c r="H72" s="605"/>
      <c r="I72" s="145"/>
      <c r="J72" s="187"/>
      <c r="K72" s="195"/>
      <c r="L72" s="209">
        <v>0</v>
      </c>
      <c r="M72" s="195"/>
      <c r="N72" s="591"/>
    </row>
    <row r="73" spans="1:14" s="284" customFormat="1" x14ac:dyDescent="0.25">
      <c r="A73" s="561"/>
      <c r="B73" s="542"/>
      <c r="C73" s="187">
        <v>1</v>
      </c>
      <c r="D73" s="914" t="s">
        <v>196</v>
      </c>
      <c r="E73" s="914"/>
      <c r="F73" s="914"/>
      <c r="G73" s="914"/>
      <c r="H73" s="605"/>
      <c r="I73" s="145"/>
      <c r="J73" s="187"/>
      <c r="K73" s="195"/>
      <c r="L73" s="195"/>
      <c r="M73" s="195"/>
      <c r="N73" s="591"/>
    </row>
    <row r="74" spans="1:14" s="284" customFormat="1" x14ac:dyDescent="0.25">
      <c r="A74" s="561"/>
      <c r="B74" s="542"/>
      <c r="C74" s="187">
        <v>2</v>
      </c>
      <c r="D74" s="914" t="s">
        <v>197</v>
      </c>
      <c r="E74" s="914"/>
      <c r="F74" s="914"/>
      <c r="G74" s="914"/>
      <c r="H74" s="164"/>
      <c r="I74" s="604"/>
      <c r="J74" s="187"/>
      <c r="K74" s="195"/>
      <c r="L74" s="195"/>
      <c r="M74" s="195"/>
      <c r="N74" s="591"/>
    </row>
    <row r="75" spans="1:14" s="284" customFormat="1" x14ac:dyDescent="0.25">
      <c r="A75" s="561"/>
      <c r="B75" s="185"/>
      <c r="C75" s="187">
        <v>3</v>
      </c>
      <c r="D75" s="914" t="s">
        <v>178</v>
      </c>
      <c r="E75" s="914"/>
      <c r="F75" s="914"/>
      <c r="G75" s="914"/>
      <c r="H75" s="164"/>
      <c r="I75" s="604"/>
      <c r="J75" s="187"/>
      <c r="K75" s="195"/>
      <c r="L75" s="195"/>
      <c r="M75" s="195"/>
      <c r="N75" s="591"/>
    </row>
    <row r="76" spans="1:14" s="284" customFormat="1" x14ac:dyDescent="0.25">
      <c r="A76" s="561"/>
      <c r="B76" s="178" t="s">
        <v>5</v>
      </c>
      <c r="C76" s="914" t="s">
        <v>179</v>
      </c>
      <c r="D76" s="914"/>
      <c r="E76" s="914"/>
      <c r="F76" s="914"/>
      <c r="G76" s="914"/>
      <c r="H76" s="164"/>
      <c r="I76" s="604"/>
      <c r="J76" s="187"/>
      <c r="K76" s="195"/>
      <c r="L76" s="209">
        <v>0</v>
      </c>
      <c r="M76" s="195"/>
      <c r="N76" s="591"/>
    </row>
    <row r="77" spans="1:14" s="284" customFormat="1" x14ac:dyDescent="0.25">
      <c r="A77" s="561"/>
      <c r="B77" s="180"/>
      <c r="C77" s="187">
        <v>1</v>
      </c>
      <c r="D77" s="179" t="s">
        <v>140</v>
      </c>
      <c r="E77" s="357"/>
      <c r="F77" s="357"/>
      <c r="G77" s="602"/>
      <c r="H77" s="164"/>
      <c r="I77" s="604"/>
      <c r="J77" s="187"/>
      <c r="K77" s="195"/>
      <c r="L77" s="195"/>
      <c r="M77" s="195"/>
      <c r="N77" s="591"/>
    </row>
    <row r="78" spans="1:14" s="284" customFormat="1" x14ac:dyDescent="0.25">
      <c r="A78" s="561"/>
      <c r="B78" s="180"/>
      <c r="C78" s="187">
        <v>2</v>
      </c>
      <c r="D78" s="179" t="s">
        <v>141</v>
      </c>
      <c r="E78" s="357"/>
      <c r="F78" s="357"/>
      <c r="G78" s="602"/>
      <c r="H78" s="164"/>
      <c r="I78" s="604"/>
      <c r="J78" s="187"/>
      <c r="K78" s="195"/>
      <c r="L78" s="195"/>
      <c r="M78" s="195"/>
      <c r="N78" s="591"/>
    </row>
    <row r="79" spans="1:14" s="284" customFormat="1" x14ac:dyDescent="0.25">
      <c r="A79" s="561"/>
      <c r="B79" s="185"/>
      <c r="C79" s="187">
        <v>3</v>
      </c>
      <c r="D79" s="179" t="s">
        <v>180</v>
      </c>
      <c r="E79" s="357"/>
      <c r="F79" s="357"/>
      <c r="G79" s="602"/>
      <c r="H79" s="164"/>
      <c r="I79" s="604"/>
      <c r="J79" s="187"/>
      <c r="K79" s="195"/>
      <c r="L79" s="195"/>
      <c r="M79" s="195"/>
      <c r="N79" s="591"/>
    </row>
    <row r="80" spans="1:14" s="284" customFormat="1" x14ac:dyDescent="0.25">
      <c r="A80" s="592"/>
      <c r="B80" s="178" t="s">
        <v>108</v>
      </c>
      <c r="C80" s="914" t="s">
        <v>181</v>
      </c>
      <c r="D80" s="914"/>
      <c r="E80" s="914"/>
      <c r="F80" s="914"/>
      <c r="G80" s="914"/>
      <c r="H80" s="534"/>
      <c r="I80" s="528"/>
      <c r="J80" s="528"/>
      <c r="K80" s="528"/>
      <c r="L80" s="209">
        <v>0</v>
      </c>
      <c r="M80" s="528"/>
      <c r="N80" s="532"/>
    </row>
    <row r="81" spans="1:14" s="284" customFormat="1" ht="29.25" customHeight="1" x14ac:dyDescent="0.25">
      <c r="A81" s="592"/>
      <c r="B81" s="185"/>
      <c r="C81" s="202"/>
      <c r="D81" s="914" t="s">
        <v>469</v>
      </c>
      <c r="E81" s="914"/>
      <c r="F81" s="914"/>
      <c r="G81" s="914"/>
      <c r="H81" s="93"/>
      <c r="I81" s="528"/>
      <c r="J81" s="528"/>
      <c r="K81" s="528"/>
      <c r="L81" s="528"/>
      <c r="M81" s="528"/>
      <c r="N81" s="532"/>
    </row>
    <row r="82" spans="1:14" s="91" customFormat="1" x14ac:dyDescent="0.25">
      <c r="A82" s="606"/>
      <c r="B82" s="101" t="s">
        <v>117</v>
      </c>
      <c r="C82" s="910" t="s">
        <v>471</v>
      </c>
      <c r="D82" s="910"/>
      <c r="E82" s="910"/>
      <c r="F82" s="910"/>
      <c r="G82" s="910"/>
      <c r="H82" s="534"/>
      <c r="I82" s="528"/>
      <c r="J82" s="528"/>
      <c r="K82" s="528"/>
      <c r="L82" s="209">
        <v>0</v>
      </c>
      <c r="M82" s="528"/>
      <c r="N82" s="532"/>
    </row>
    <row r="83" spans="1:14" s="91" customFormat="1" ht="30" customHeight="1" x14ac:dyDescent="0.25">
      <c r="A83" s="606"/>
      <c r="B83" s="533"/>
      <c r="C83" s="207"/>
      <c r="D83" s="910" t="s">
        <v>470</v>
      </c>
      <c r="E83" s="910"/>
      <c r="F83" s="910"/>
      <c r="G83" s="910"/>
      <c r="H83" s="93"/>
      <c r="I83" s="528"/>
      <c r="J83" s="528"/>
      <c r="K83" s="528"/>
      <c r="L83" s="528"/>
      <c r="M83" s="528"/>
      <c r="N83" s="532"/>
    </row>
    <row r="84" spans="1:14" s="284" customFormat="1" ht="15" customHeight="1" x14ac:dyDescent="0.25">
      <c r="A84" s="1116" t="s">
        <v>221</v>
      </c>
      <c r="B84" s="1116"/>
      <c r="C84" s="1116"/>
      <c r="D84" s="1116"/>
      <c r="E84" s="1116"/>
      <c r="F84" s="1116"/>
      <c r="G84" s="1116"/>
      <c r="H84" s="1116"/>
      <c r="I84" s="1116"/>
      <c r="J84" s="1116"/>
      <c r="K84" s="300"/>
      <c r="L84" s="546">
        <f>L23+L35+L42+L51+L53+L56+L63+L72+L76+L80</f>
        <v>10</v>
      </c>
      <c r="M84" s="195"/>
      <c r="N84" s="591"/>
    </row>
    <row r="85" spans="1:14" s="498" customFormat="1" ht="15" customHeight="1" x14ac:dyDescent="0.3">
      <c r="A85" s="283"/>
      <c r="B85" s="283"/>
      <c r="C85" s="538"/>
      <c r="D85" s="538"/>
      <c r="E85" s="538"/>
      <c r="F85" s="538"/>
      <c r="G85" s="538"/>
      <c r="H85" s="538"/>
      <c r="I85" s="538"/>
      <c r="J85" s="538"/>
      <c r="K85" s="361"/>
      <c r="L85" s="361"/>
      <c r="M85" s="283"/>
      <c r="N85" s="607"/>
    </row>
    <row r="86" spans="1:14" s="498" customFormat="1" ht="15" customHeight="1" x14ac:dyDescent="0.3">
      <c r="A86" s="284" t="s">
        <v>302</v>
      </c>
      <c r="B86" s="284"/>
      <c r="C86" s="497"/>
      <c r="D86" s="497"/>
      <c r="E86" s="497"/>
      <c r="F86" s="284"/>
      <c r="G86" s="284"/>
      <c r="H86" s="493"/>
      <c r="I86" s="286"/>
      <c r="J86" s="493"/>
      <c r="K86" s="493"/>
      <c r="L86" s="493"/>
      <c r="M86" s="283"/>
      <c r="N86" s="607"/>
    </row>
    <row r="87" spans="1:14" s="498" customFormat="1" ht="15" customHeight="1" x14ac:dyDescent="0.3">
      <c r="A87" s="284"/>
      <c r="B87" s="284"/>
      <c r="C87" s="497"/>
      <c r="D87" s="497"/>
      <c r="E87" s="497"/>
      <c r="F87" s="284"/>
      <c r="G87" s="284"/>
      <c r="H87" s="284"/>
      <c r="I87" s="286"/>
      <c r="J87" s="284"/>
      <c r="K87" s="493"/>
      <c r="L87" s="493"/>
      <c r="M87" s="284"/>
      <c r="N87" s="582"/>
    </row>
    <row r="88" spans="1:14" s="498" customFormat="1" ht="15" customHeight="1" x14ac:dyDescent="0.3">
      <c r="A88" s="284"/>
      <c r="B88" s="284"/>
      <c r="C88" s="497"/>
      <c r="D88" s="497"/>
      <c r="E88" s="497"/>
      <c r="F88" s="284"/>
      <c r="G88" s="284"/>
      <c r="H88" s="284"/>
      <c r="I88" s="579"/>
      <c r="J88" s="498" t="str">
        <f>PENDIDIKAN!J217</f>
        <v>Padang, 30 September 2021</v>
      </c>
      <c r="K88" s="493"/>
      <c r="L88" s="493"/>
      <c r="M88" s="284"/>
      <c r="N88" s="582"/>
    </row>
    <row r="89" spans="1:14" s="498" customFormat="1" ht="15" customHeight="1" x14ac:dyDescent="0.3">
      <c r="A89" s="284"/>
      <c r="B89" s="284"/>
      <c r="C89" s="497"/>
      <c r="D89" s="497"/>
      <c r="E89" s="497"/>
      <c r="F89" s="284"/>
      <c r="G89" s="284"/>
      <c r="H89" s="284"/>
      <c r="I89" s="579"/>
      <c r="J89" s="498" t="str">
        <f>PENDIDIKAN!J218</f>
        <v>Ketua Jurusan Biologi</v>
      </c>
      <c r="K89" s="242"/>
      <c r="L89" s="242"/>
      <c r="M89" s="242"/>
      <c r="N89" s="608"/>
    </row>
    <row r="90" spans="1:14" s="498" customFormat="1" ht="15" customHeight="1" x14ac:dyDescent="0.3">
      <c r="A90" s="284"/>
      <c r="B90" s="284"/>
      <c r="C90" s="497"/>
      <c r="D90" s="497"/>
      <c r="E90" s="497"/>
      <c r="F90" s="284"/>
      <c r="G90" s="284"/>
      <c r="H90" s="284"/>
      <c r="I90" s="579"/>
      <c r="J90" s="498" t="str">
        <f>PENDIDIKAN!J219</f>
        <v>Fakultas MIPA Univesitas Andalas</v>
      </c>
      <c r="K90" s="493"/>
      <c r="L90" s="493"/>
      <c r="M90" s="284"/>
      <c r="N90" s="582"/>
    </row>
    <row r="91" spans="1:14" s="498" customFormat="1" ht="15" customHeight="1" x14ac:dyDescent="0.3">
      <c r="A91" s="284"/>
      <c r="B91" s="284"/>
      <c r="C91" s="497"/>
      <c r="D91" s="497"/>
      <c r="E91" s="497"/>
      <c r="F91" s="284"/>
      <c r="G91" s="284"/>
      <c r="H91" s="284"/>
      <c r="I91" s="579"/>
      <c r="K91" s="493"/>
      <c r="L91" s="493"/>
      <c r="M91" s="284"/>
      <c r="N91" s="582"/>
    </row>
    <row r="92" spans="1:14" s="498" customFormat="1" ht="15" customHeight="1" x14ac:dyDescent="0.3">
      <c r="A92" s="284"/>
      <c r="B92" s="284"/>
      <c r="C92" s="497"/>
      <c r="D92" s="497"/>
      <c r="E92" s="497"/>
      <c r="F92" s="284"/>
      <c r="G92" s="284"/>
      <c r="H92" s="284"/>
      <c r="I92" s="579"/>
      <c r="K92" s="493"/>
      <c r="L92" s="493"/>
      <c r="M92" s="284"/>
      <c r="N92" s="582"/>
    </row>
    <row r="93" spans="1:14" s="498" customFormat="1" ht="15" customHeight="1" x14ac:dyDescent="0.3">
      <c r="A93" s="284"/>
      <c r="B93" s="284"/>
      <c r="C93" s="497"/>
      <c r="D93" s="497"/>
      <c r="E93" s="497"/>
      <c r="F93" s="284"/>
      <c r="G93" s="284"/>
      <c r="H93" s="284"/>
      <c r="I93" s="579"/>
      <c r="K93" s="493"/>
      <c r="L93" s="493"/>
      <c r="M93" s="284"/>
      <c r="N93" s="582"/>
    </row>
    <row r="94" spans="1:14" s="498" customFormat="1" ht="15" customHeight="1" x14ac:dyDescent="0.3">
      <c r="A94" s="284"/>
      <c r="B94" s="284"/>
      <c r="C94" s="497"/>
      <c r="D94" s="497"/>
      <c r="E94" s="497"/>
      <c r="F94" s="284"/>
      <c r="G94" s="284"/>
      <c r="H94" s="284"/>
      <c r="I94" s="579"/>
      <c r="K94" s="540"/>
      <c r="L94" s="540"/>
      <c r="M94" s="540"/>
      <c r="N94" s="564"/>
    </row>
    <row r="95" spans="1:14" s="498" customFormat="1" ht="15" customHeight="1" x14ac:dyDescent="0.3">
      <c r="A95" s="284"/>
      <c r="B95" s="284"/>
      <c r="C95" s="497"/>
      <c r="D95" s="497"/>
      <c r="E95" s="497"/>
      <c r="F95" s="284"/>
      <c r="G95" s="284"/>
      <c r="H95" s="284"/>
      <c r="I95" s="579"/>
      <c r="J95" s="498" t="str">
        <f>PENDIDIKAN!J224</f>
        <v>Dr. Wilson Novarino, M.Si</v>
      </c>
      <c r="K95" s="540"/>
      <c r="L95" s="540"/>
      <c r="M95" s="540"/>
      <c r="N95" s="564"/>
    </row>
    <row r="96" spans="1:14" s="498" customFormat="1" ht="15" customHeight="1" x14ac:dyDescent="0.3">
      <c r="A96" s="284"/>
      <c r="B96" s="284"/>
      <c r="C96" s="497"/>
      <c r="D96" s="497"/>
      <c r="E96" s="497"/>
      <c r="F96" s="284"/>
      <c r="G96" s="284"/>
      <c r="H96" s="284"/>
      <c r="I96" s="581"/>
      <c r="J96" s="498" t="str">
        <f>PENDIDIKAN!J225</f>
        <v>NIP. 19711103 199802 1 001</v>
      </c>
      <c r="K96" s="493"/>
      <c r="L96" s="493"/>
      <c r="M96" s="284"/>
      <c r="N96" s="582"/>
    </row>
    <row r="100" spans="10:10" ht="15" customHeight="1" x14ac:dyDescent="0.3">
      <c r="J100" s="450"/>
    </row>
  </sheetData>
  <mergeCells count="74">
    <mergeCell ref="A84:J84"/>
    <mergeCell ref="G8:M8"/>
    <mergeCell ref="G9:J9"/>
    <mergeCell ref="G12:J12"/>
    <mergeCell ref="G13:J13"/>
    <mergeCell ref="D24:G24"/>
    <mergeCell ref="B20:G20"/>
    <mergeCell ref="B21:G21"/>
    <mergeCell ref="D55:G55"/>
    <mergeCell ref="E49:G49"/>
    <mergeCell ref="C51:G51"/>
    <mergeCell ref="D52:G52"/>
    <mergeCell ref="G14:J14"/>
    <mergeCell ref="G15:M15"/>
    <mergeCell ref="C35:G35"/>
    <mergeCell ref="D36:G36"/>
    <mergeCell ref="E37:G37"/>
    <mergeCell ref="E26:G26"/>
    <mergeCell ref="E30:G30"/>
    <mergeCell ref="E29:G29"/>
    <mergeCell ref="E31:G31"/>
    <mergeCell ref="E34:G34"/>
    <mergeCell ref="E32:G32"/>
    <mergeCell ref="E33:G33"/>
    <mergeCell ref="D68:G68"/>
    <mergeCell ref="C42:G42"/>
    <mergeCell ref="D43:G43"/>
    <mergeCell ref="D39:G39"/>
    <mergeCell ref="E38:G38"/>
    <mergeCell ref="E40:G40"/>
    <mergeCell ref="E41:G41"/>
    <mergeCell ref="E66:G66"/>
    <mergeCell ref="E44:G44"/>
    <mergeCell ref="E50:G50"/>
    <mergeCell ref="C53:G53"/>
    <mergeCell ref="E59:G59"/>
    <mergeCell ref="E67:G67"/>
    <mergeCell ref="A1:M1"/>
    <mergeCell ref="A2:M2"/>
    <mergeCell ref="G5:J5"/>
    <mergeCell ref="G6:J6"/>
    <mergeCell ref="G7:J7"/>
    <mergeCell ref="E71:G71"/>
    <mergeCell ref="C72:G72"/>
    <mergeCell ref="G16:J16"/>
    <mergeCell ref="A18:M18"/>
    <mergeCell ref="C56:G56"/>
    <mergeCell ref="D57:G57"/>
    <mergeCell ref="D54:G54"/>
    <mergeCell ref="E45:G45"/>
    <mergeCell ref="E46:G46"/>
    <mergeCell ref="D47:G47"/>
    <mergeCell ref="E48:G48"/>
    <mergeCell ref="C23:G23"/>
    <mergeCell ref="B22:G22"/>
    <mergeCell ref="D27:G27"/>
    <mergeCell ref="E25:G25"/>
    <mergeCell ref="E28:G28"/>
    <mergeCell ref="C82:G82"/>
    <mergeCell ref="D83:G83"/>
    <mergeCell ref="D81:G81"/>
    <mergeCell ref="E58:G58"/>
    <mergeCell ref="C80:G80"/>
    <mergeCell ref="E69:G69"/>
    <mergeCell ref="D64:G64"/>
    <mergeCell ref="E65:G65"/>
    <mergeCell ref="D60:G60"/>
    <mergeCell ref="E61:G61"/>
    <mergeCell ref="C63:G63"/>
    <mergeCell ref="C76:G76"/>
    <mergeCell ref="E70:G70"/>
    <mergeCell ref="D73:G73"/>
    <mergeCell ref="D74:G74"/>
    <mergeCell ref="D75:G75"/>
  </mergeCells>
  <hyperlinks>
    <hyperlink ref="N25" r:id="rId1"/>
    <hyperlink ref="N26" r:id="rId2"/>
    <hyperlink ref="N28" r:id="rId3"/>
    <hyperlink ref="N29" r:id="rId4"/>
    <hyperlink ref="N30" r:id="rId5"/>
    <hyperlink ref="N31" r:id="rId6"/>
    <hyperlink ref="N32" r:id="rId7"/>
    <hyperlink ref="N33" r:id="rId8"/>
    <hyperlink ref="N34" r:id="rId9"/>
  </hyperlinks>
  <pageMargins left="0.47244094488188981" right="0.43307086614173229" top="0.51181102362204722" bottom="0.51181102362204722" header="0" footer="0"/>
  <pageSetup paperSize="9" scale="60" firstPageNumber="76" orientation="portrait" useFirstPageNumber="1" verticalDpi="300" r:id="rId10"/>
  <rowBreaks count="1" manualBreakCount="1">
    <brk id="46" max="1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69"/>
  <sheetViews>
    <sheetView view="pageBreakPreview" topLeftCell="A13" zoomScaleNormal="100" zoomScaleSheetLayoutView="100" workbookViewId="0">
      <selection activeCell="K41" sqref="K41"/>
    </sheetView>
  </sheetViews>
  <sheetFormatPr defaultRowHeight="15" x14ac:dyDescent="0.25"/>
  <cols>
    <col min="1" max="1" width="7.85546875" customWidth="1"/>
    <col min="3" max="3" width="7.140625" customWidth="1"/>
    <col min="4" max="4" width="7.85546875" customWidth="1"/>
    <col min="8" max="8" width="9.5703125" customWidth="1"/>
  </cols>
  <sheetData>
    <row r="1" spans="1:14" x14ac:dyDescent="0.25">
      <c r="A1" s="7" t="s">
        <v>342</v>
      </c>
    </row>
    <row r="2" spans="1:14" x14ac:dyDescent="0.25">
      <c r="A2" s="8"/>
    </row>
    <row r="3" spans="1:14" x14ac:dyDescent="0.25">
      <c r="A3" s="8"/>
    </row>
    <row r="4" spans="1:14" x14ac:dyDescent="0.25">
      <c r="A4" s="8"/>
    </row>
    <row r="5" spans="1:14" x14ac:dyDescent="0.25">
      <c r="A5" s="1191" t="s">
        <v>316</v>
      </c>
      <c r="B5" s="1191"/>
      <c r="C5" s="1191"/>
      <c r="D5" s="1191"/>
      <c r="E5" s="1191"/>
      <c r="F5" s="1191"/>
      <c r="G5" s="1191"/>
      <c r="H5" s="1191"/>
      <c r="I5" s="1191"/>
      <c r="J5" s="1191"/>
      <c r="K5" s="1191"/>
      <c r="L5" s="1191"/>
      <c r="M5" s="1191"/>
      <c r="N5" s="1191"/>
    </row>
    <row r="6" spans="1:14" x14ac:dyDescent="0.25">
      <c r="A6" s="1191" t="s">
        <v>317</v>
      </c>
      <c r="B6" s="1191"/>
      <c r="C6" s="1191"/>
      <c r="D6" s="1191"/>
      <c r="E6" s="1191"/>
      <c r="F6" s="1191"/>
      <c r="G6" s="1191"/>
      <c r="H6" s="1191"/>
      <c r="I6" s="1191"/>
      <c r="J6" s="1191"/>
      <c r="K6" s="1191"/>
      <c r="L6" s="1191"/>
      <c r="M6" s="1191"/>
      <c r="N6" s="1191"/>
    </row>
    <row r="7" spans="1:14" x14ac:dyDescent="0.25">
      <c r="A7" s="9"/>
      <c r="B7" s="9"/>
      <c r="C7" s="9"/>
      <c r="D7" s="9"/>
      <c r="E7" s="9"/>
      <c r="F7" s="9"/>
      <c r="G7" s="9"/>
      <c r="H7" s="9"/>
      <c r="I7" s="9"/>
      <c r="J7" s="9"/>
      <c r="K7" s="9"/>
      <c r="L7" s="9"/>
      <c r="M7" s="9"/>
      <c r="N7" s="9"/>
    </row>
    <row r="8" spans="1:14" ht="15.75" x14ac:dyDescent="0.25">
      <c r="A8" s="1192" t="s">
        <v>323</v>
      </c>
      <c r="B8" s="1192"/>
      <c r="C8" s="1192"/>
      <c r="D8" s="416" t="s">
        <v>520</v>
      </c>
      <c r="E8" s="416"/>
      <c r="F8" s="416"/>
      <c r="G8" s="416"/>
      <c r="H8" s="10"/>
      <c r="I8" s="11"/>
      <c r="J8" s="11"/>
      <c r="K8" s="11"/>
      <c r="L8" s="11" t="s">
        <v>243</v>
      </c>
      <c r="M8" s="11"/>
      <c r="N8" s="11"/>
    </row>
    <row r="9" spans="1:14" ht="15.75" x14ac:dyDescent="0.25">
      <c r="A9" s="1192" t="s">
        <v>319</v>
      </c>
      <c r="B9" s="1192"/>
      <c r="C9" s="1192"/>
      <c r="D9" s="417" t="s">
        <v>361</v>
      </c>
      <c r="E9" s="416"/>
      <c r="F9" s="416"/>
      <c r="G9" s="416"/>
      <c r="H9" s="10"/>
      <c r="I9" s="11"/>
      <c r="J9" s="11"/>
      <c r="K9" s="11"/>
      <c r="L9" s="11"/>
      <c r="M9" s="11"/>
      <c r="N9" s="11"/>
    </row>
    <row r="10" spans="1:14" x14ac:dyDescent="0.25">
      <c r="A10" s="12"/>
      <c r="B10" s="13"/>
      <c r="C10" s="13"/>
    </row>
    <row r="11" spans="1:14" x14ac:dyDescent="0.25">
      <c r="A11" s="1193" t="s">
        <v>5</v>
      </c>
      <c r="B11" s="1194" t="s">
        <v>320</v>
      </c>
      <c r="C11" s="1195"/>
      <c r="D11" s="1196"/>
      <c r="E11" s="1196"/>
      <c r="F11" s="1196"/>
      <c r="G11" s="1196"/>
      <c r="H11" s="1196"/>
      <c r="I11" s="1196"/>
      <c r="J11" s="1196"/>
      <c r="K11" s="1196"/>
      <c r="L11" s="1196"/>
      <c r="M11" s="1196"/>
      <c r="N11" s="1197"/>
    </row>
    <row r="12" spans="1:14" x14ac:dyDescent="0.25">
      <c r="A12" s="1193"/>
      <c r="B12" s="14">
        <v>1</v>
      </c>
      <c r="C12" s="1184" t="s">
        <v>321</v>
      </c>
      <c r="D12" s="1185"/>
      <c r="E12" s="1185"/>
      <c r="F12" s="1185"/>
      <c r="G12" s="1185"/>
      <c r="H12" s="1186"/>
      <c r="I12" s="1198" t="str">
        <f>PAK!E6</f>
        <v>Dr. Aadrean, S.Si, M.Si</v>
      </c>
      <c r="J12" s="1199"/>
      <c r="K12" s="1199"/>
      <c r="L12" s="1199"/>
      <c r="M12" s="1199"/>
      <c r="N12" s="1200"/>
    </row>
    <row r="13" spans="1:14" x14ac:dyDescent="0.25">
      <c r="A13" s="1193"/>
      <c r="B13" s="14">
        <v>2</v>
      </c>
      <c r="C13" s="1184" t="s">
        <v>466</v>
      </c>
      <c r="D13" s="1185"/>
      <c r="E13" s="1185"/>
      <c r="F13" s="1185"/>
      <c r="G13" s="1185"/>
      <c r="H13" s="1186"/>
      <c r="I13" s="1187" t="str">
        <f>PAK!E7</f>
        <v>198602042012121001/ 0004028601</v>
      </c>
      <c r="J13" s="1188"/>
      <c r="K13" s="1188"/>
      <c r="L13" s="1188"/>
      <c r="M13" s="1188"/>
      <c r="N13" s="1189"/>
    </row>
    <row r="14" spans="1:14" x14ac:dyDescent="0.25">
      <c r="A14" s="1193"/>
      <c r="B14" s="14">
        <v>3</v>
      </c>
      <c r="C14" s="1184" t="s">
        <v>246</v>
      </c>
      <c r="D14" s="1185"/>
      <c r="E14" s="1185"/>
      <c r="F14" s="1185"/>
      <c r="G14" s="1185"/>
      <c r="H14" s="1186"/>
      <c r="I14" s="1187" t="str">
        <f>PAK!E9</f>
        <v>Padang, 4 Februari 1986</v>
      </c>
      <c r="J14" s="1188"/>
      <c r="K14" s="1188"/>
      <c r="L14" s="1188"/>
      <c r="M14" s="1188"/>
      <c r="N14" s="1189"/>
    </row>
    <row r="15" spans="1:14" x14ac:dyDescent="0.25">
      <c r="A15" s="1193"/>
      <c r="B15" s="14">
        <v>4</v>
      </c>
      <c r="C15" s="1184" t="s">
        <v>322</v>
      </c>
      <c r="D15" s="1185"/>
      <c r="E15" s="1185"/>
      <c r="F15" s="1185"/>
      <c r="G15" s="1185"/>
      <c r="H15" s="1186"/>
      <c r="I15" s="1187" t="str">
        <f>PAK!E13</f>
        <v>Penata, III.c / 1 Oktober 2020</v>
      </c>
      <c r="J15" s="1188"/>
      <c r="K15" s="1188"/>
      <c r="L15" s="1188"/>
      <c r="M15" s="1188"/>
      <c r="N15" s="1189"/>
    </row>
    <row r="16" spans="1:14" x14ac:dyDescent="0.25">
      <c r="A16" s="1193"/>
      <c r="B16" s="14">
        <v>5</v>
      </c>
      <c r="C16" s="1184" t="s">
        <v>467</v>
      </c>
      <c r="D16" s="1185"/>
      <c r="E16" s="1185"/>
      <c r="F16" s="1185"/>
      <c r="G16" s="1185"/>
      <c r="H16" s="1186"/>
      <c r="I16" s="1187" t="str">
        <f>PAK!E12</f>
        <v>Lektor /1 Februari 2019</v>
      </c>
      <c r="J16" s="1188"/>
      <c r="K16" s="1188"/>
      <c r="L16" s="1188"/>
      <c r="M16" s="1188"/>
      <c r="N16" s="1189"/>
    </row>
    <row r="17" spans="1:14" x14ac:dyDescent="0.25">
      <c r="A17" s="1193"/>
      <c r="B17" s="14">
        <v>6</v>
      </c>
      <c r="C17" s="1184" t="s">
        <v>323</v>
      </c>
      <c r="D17" s="1185"/>
      <c r="E17" s="1185"/>
      <c r="F17" s="1185"/>
      <c r="G17" s="1185"/>
      <c r="H17" s="1186"/>
      <c r="I17" s="1187" t="s">
        <v>518</v>
      </c>
      <c r="J17" s="1188"/>
      <c r="K17" s="1188"/>
      <c r="L17" s="1188"/>
      <c r="M17" s="1188"/>
      <c r="N17" s="1189"/>
    </row>
    <row r="18" spans="1:14" x14ac:dyDescent="0.25">
      <c r="A18" s="1193"/>
      <c r="B18" s="14">
        <v>7</v>
      </c>
      <c r="C18" s="1184" t="s">
        <v>318</v>
      </c>
      <c r="D18" s="1185"/>
      <c r="E18" s="1185"/>
      <c r="F18" s="1185"/>
      <c r="G18" s="1185"/>
      <c r="H18" s="1186"/>
      <c r="I18" s="1187" t="s">
        <v>519</v>
      </c>
      <c r="J18" s="1188"/>
      <c r="K18" s="1188"/>
      <c r="L18" s="1188"/>
      <c r="M18" s="1188"/>
      <c r="N18" s="1189"/>
    </row>
    <row r="19" spans="1:14" x14ac:dyDescent="0.25">
      <c r="A19" s="1193"/>
      <c r="B19" s="15">
        <v>8</v>
      </c>
      <c r="C19" s="1184" t="s">
        <v>324</v>
      </c>
      <c r="D19" s="1185"/>
      <c r="E19" s="1185"/>
      <c r="F19" s="1185"/>
      <c r="G19" s="1185"/>
      <c r="H19" s="1186"/>
      <c r="I19" s="1190" t="s">
        <v>544</v>
      </c>
      <c r="J19" s="1185"/>
      <c r="K19" s="1185"/>
      <c r="L19" s="1185"/>
      <c r="M19" s="1185"/>
      <c r="N19" s="1186"/>
    </row>
    <row r="20" spans="1:14" x14ac:dyDescent="0.25">
      <c r="A20" s="16"/>
      <c r="B20" s="15">
        <v>9</v>
      </c>
      <c r="C20" s="1184" t="s">
        <v>343</v>
      </c>
      <c r="D20" s="1185"/>
      <c r="E20" s="1185"/>
      <c r="F20" s="1185"/>
      <c r="G20" s="1185"/>
      <c r="H20" s="1186"/>
      <c r="I20" s="1184" t="s">
        <v>545</v>
      </c>
      <c r="J20" s="1185"/>
      <c r="K20" s="1185"/>
      <c r="L20" s="1185"/>
      <c r="M20" s="1185"/>
      <c r="N20" s="1186"/>
    </row>
    <row r="21" spans="1:14" x14ac:dyDescent="0.25">
      <c r="A21" s="1182" t="s">
        <v>6</v>
      </c>
      <c r="B21" s="1168" t="s">
        <v>325</v>
      </c>
      <c r="C21" s="1174" t="s">
        <v>326</v>
      </c>
      <c r="D21" s="1174"/>
      <c r="E21" s="1174"/>
      <c r="F21" s="1174"/>
      <c r="G21" s="1174"/>
      <c r="H21" s="1174"/>
      <c r="I21" s="1174"/>
      <c r="J21" s="1174"/>
      <c r="K21" s="1174"/>
      <c r="L21" s="1174"/>
      <c r="M21" s="1174"/>
      <c r="N21" s="1174"/>
    </row>
    <row r="22" spans="1:14" ht="24" customHeight="1" x14ac:dyDescent="0.25">
      <c r="A22" s="1182"/>
      <c r="B22" s="1183"/>
      <c r="C22" s="1175" t="s">
        <v>327</v>
      </c>
      <c r="D22" s="1176"/>
      <c r="E22" s="1175" t="s">
        <v>270</v>
      </c>
      <c r="F22" s="1176"/>
      <c r="G22" s="1175" t="s">
        <v>328</v>
      </c>
      <c r="H22" s="1176"/>
      <c r="I22" s="1175" t="s">
        <v>329</v>
      </c>
      <c r="J22" s="1176"/>
      <c r="K22" s="1175" t="s">
        <v>330</v>
      </c>
      <c r="L22" s="1176"/>
      <c r="M22" s="1175" t="s">
        <v>331</v>
      </c>
      <c r="N22" s="1176"/>
    </row>
    <row r="23" spans="1:14" x14ac:dyDescent="0.25">
      <c r="A23" s="1182"/>
      <c r="B23" s="1169"/>
      <c r="C23" s="17" t="s">
        <v>268</v>
      </c>
      <c r="D23" s="18" t="s">
        <v>269</v>
      </c>
      <c r="E23" s="17" t="s">
        <v>268</v>
      </c>
      <c r="F23" s="18" t="s">
        <v>269</v>
      </c>
      <c r="G23" s="17" t="s">
        <v>268</v>
      </c>
      <c r="H23" s="18" t="s">
        <v>269</v>
      </c>
      <c r="I23" s="17" t="s">
        <v>268</v>
      </c>
      <c r="J23" s="18" t="s">
        <v>269</v>
      </c>
      <c r="K23" s="17" t="s">
        <v>268</v>
      </c>
      <c r="L23" s="18" t="s">
        <v>269</v>
      </c>
      <c r="M23" s="17" t="s">
        <v>268</v>
      </c>
      <c r="N23" s="18" t="s">
        <v>269</v>
      </c>
    </row>
    <row r="24" spans="1:14" x14ac:dyDescent="0.25">
      <c r="A24" s="1182"/>
      <c r="B24" s="19" t="s">
        <v>10</v>
      </c>
      <c r="C24" s="20">
        <f>PAK!F20</f>
        <v>200</v>
      </c>
      <c r="D24" s="21">
        <f>PAK!G20</f>
        <v>0</v>
      </c>
      <c r="E24" s="20">
        <f>DUPAK!H42</f>
        <v>0</v>
      </c>
      <c r="F24" s="21">
        <f>DUPAK!I43</f>
        <v>38.590000000000003</v>
      </c>
      <c r="G24" s="20">
        <f>DUPAK!H105</f>
        <v>0</v>
      </c>
      <c r="H24" s="412">
        <f>DUPAK!I106</f>
        <v>41.669999999999995</v>
      </c>
      <c r="I24" s="20">
        <f>PAK!F24</f>
        <v>0</v>
      </c>
      <c r="J24" s="21">
        <f>DUPAK!I155</f>
        <v>0</v>
      </c>
      <c r="K24" s="20">
        <f>PAK!F27</f>
        <v>0</v>
      </c>
      <c r="L24" s="21">
        <f>DUPAK!I188</f>
        <v>10</v>
      </c>
      <c r="M24" s="20"/>
      <c r="N24" s="20"/>
    </row>
    <row r="25" spans="1:14" x14ac:dyDescent="0.25">
      <c r="A25" s="1182"/>
      <c r="B25" s="19" t="s">
        <v>9</v>
      </c>
      <c r="C25" s="20"/>
      <c r="D25" s="21">
        <f>DUPAK!I41</f>
        <v>0</v>
      </c>
      <c r="E25" s="20"/>
      <c r="F25" s="21">
        <f>DUPAK!I45</f>
        <v>5</v>
      </c>
      <c r="G25" s="20"/>
      <c r="H25" s="21">
        <f>DUPAK!I138</f>
        <v>0</v>
      </c>
      <c r="I25" s="20"/>
      <c r="J25" s="21">
        <f>DUPAK!I157</f>
        <v>0</v>
      </c>
      <c r="K25" s="20"/>
      <c r="L25" s="21">
        <f>DUPAK!I191</f>
        <v>0</v>
      </c>
      <c r="M25" s="20"/>
      <c r="N25" s="20"/>
    </row>
    <row r="26" spans="1:14" x14ac:dyDescent="0.25">
      <c r="A26" s="1182"/>
      <c r="B26" s="19" t="s">
        <v>11</v>
      </c>
      <c r="C26" s="20"/>
      <c r="D26" s="20"/>
      <c r="E26" s="20"/>
      <c r="F26" s="21">
        <f>DUPAK!I47</f>
        <v>0</v>
      </c>
      <c r="G26" s="20"/>
      <c r="H26" s="21">
        <f>DUPAK!I140</f>
        <v>0</v>
      </c>
      <c r="I26" s="20"/>
      <c r="J26" s="21">
        <f>DUPAK!I159</f>
        <v>6</v>
      </c>
      <c r="K26" s="20"/>
      <c r="L26" s="21">
        <f>DUPAK!I198</f>
        <v>0</v>
      </c>
      <c r="M26" s="20"/>
      <c r="N26" s="20"/>
    </row>
    <row r="27" spans="1:14" x14ac:dyDescent="0.25">
      <c r="A27" s="1182"/>
      <c r="B27" s="19" t="s">
        <v>13</v>
      </c>
      <c r="C27" s="20"/>
      <c r="D27" s="20"/>
      <c r="E27" s="20"/>
      <c r="F27" s="21">
        <f>DUPAK!I49</f>
        <v>1.5</v>
      </c>
      <c r="G27" s="20"/>
      <c r="H27" s="21">
        <f>DUPAK!I147</f>
        <v>0</v>
      </c>
      <c r="I27" s="20"/>
      <c r="J27" s="21">
        <f>DUPAK!I170</f>
        <v>0</v>
      </c>
      <c r="K27" s="20"/>
      <c r="L27" s="21">
        <f>DUPAK!I207</f>
        <v>0</v>
      </c>
      <c r="M27" s="20"/>
      <c r="N27" s="20"/>
    </row>
    <row r="28" spans="1:14" x14ac:dyDescent="0.25">
      <c r="A28" s="1182"/>
      <c r="B28" s="19" t="s">
        <v>94</v>
      </c>
      <c r="C28" s="20"/>
      <c r="D28" s="20"/>
      <c r="E28" s="20"/>
      <c r="F28" s="21">
        <f>DUPAK!I65</f>
        <v>16.5</v>
      </c>
      <c r="G28" s="20"/>
      <c r="H28" s="21">
        <f>DUPAK!I150</f>
        <v>0</v>
      </c>
      <c r="I28" s="20"/>
      <c r="J28" s="21">
        <f>DUPAK!I174</f>
        <v>0</v>
      </c>
      <c r="K28" s="20"/>
      <c r="L28" s="21">
        <f>DUPAK!I209</f>
        <v>0</v>
      </c>
      <c r="M28" s="20"/>
      <c r="N28" s="20"/>
    </row>
    <row r="29" spans="1:14" x14ac:dyDescent="0.25">
      <c r="A29" s="1182"/>
      <c r="B29" s="19" t="s">
        <v>98</v>
      </c>
      <c r="C29" s="20"/>
      <c r="D29" s="20"/>
      <c r="E29" s="20"/>
      <c r="F29" s="21">
        <f>DUPAK!I68</f>
        <v>8</v>
      </c>
      <c r="G29" s="20"/>
      <c r="H29" s="20"/>
      <c r="I29" s="20"/>
      <c r="J29" s="20"/>
      <c r="K29" s="20"/>
      <c r="L29" s="21">
        <f>DUPAK!I212</f>
        <v>0</v>
      </c>
      <c r="M29" s="20"/>
      <c r="N29" s="20"/>
    </row>
    <row r="30" spans="1:14" x14ac:dyDescent="0.25">
      <c r="A30" s="1182"/>
      <c r="B30" s="19" t="s">
        <v>16</v>
      </c>
      <c r="C30" s="20"/>
      <c r="D30" s="20"/>
      <c r="E30" s="20"/>
      <c r="F30" s="21">
        <f>DUPAK!I70</f>
        <v>0</v>
      </c>
      <c r="G30" s="20"/>
      <c r="H30" s="20"/>
      <c r="I30" s="20"/>
      <c r="J30" s="20"/>
      <c r="K30" s="20"/>
      <c r="L30" s="21">
        <f>DUPAK!I219</f>
        <v>0</v>
      </c>
      <c r="M30" s="20"/>
      <c r="N30" s="20"/>
    </row>
    <row r="31" spans="1:14" x14ac:dyDescent="0.25">
      <c r="A31" s="1182"/>
      <c r="B31" s="19" t="s">
        <v>103</v>
      </c>
      <c r="C31" s="20"/>
      <c r="D31" s="20"/>
      <c r="E31" s="20"/>
      <c r="F31" s="21">
        <v>0</v>
      </c>
      <c r="G31" s="20"/>
      <c r="H31" s="20"/>
      <c r="I31" s="20"/>
      <c r="J31" s="20"/>
      <c r="K31" s="20"/>
      <c r="L31" s="21">
        <f>DUPAK!I228</f>
        <v>0</v>
      </c>
      <c r="M31" s="20"/>
      <c r="N31" s="20"/>
    </row>
    <row r="32" spans="1:14" x14ac:dyDescent="0.25">
      <c r="A32" s="1182"/>
      <c r="B32" s="19" t="s">
        <v>5</v>
      </c>
      <c r="C32" s="20"/>
      <c r="D32" s="22"/>
      <c r="E32" s="20"/>
      <c r="F32" s="21">
        <f>DUPAK!I72</f>
        <v>0</v>
      </c>
      <c r="G32" s="20"/>
      <c r="H32" s="20"/>
      <c r="I32" s="20"/>
      <c r="J32" s="20"/>
      <c r="K32" s="20"/>
      <c r="L32" s="21">
        <f>DUPAK!I237</f>
        <v>0</v>
      </c>
      <c r="M32" s="20"/>
      <c r="N32" s="20"/>
    </row>
    <row r="33" spans="1:14" x14ac:dyDescent="0.25">
      <c r="A33" s="1182"/>
      <c r="B33" s="19" t="s">
        <v>108</v>
      </c>
      <c r="C33" s="20"/>
      <c r="D33" s="20"/>
      <c r="E33" s="20"/>
      <c r="F33" s="21">
        <f>DUPAK!I77</f>
        <v>3</v>
      </c>
      <c r="G33" s="20"/>
      <c r="H33" s="20"/>
      <c r="I33" s="20"/>
      <c r="J33" s="20"/>
      <c r="K33" s="20"/>
      <c r="L33" s="21">
        <f>DUPAK!I241</f>
        <v>0</v>
      </c>
      <c r="M33" s="20"/>
      <c r="N33" s="20"/>
    </row>
    <row r="34" spans="1:14" x14ac:dyDescent="0.25">
      <c r="A34" s="1182"/>
      <c r="B34" s="19" t="s">
        <v>117</v>
      </c>
      <c r="C34" s="20"/>
      <c r="D34" s="20"/>
      <c r="E34" s="20"/>
      <c r="F34" s="21">
        <f>DUPAK!I86</f>
        <v>0</v>
      </c>
      <c r="G34" s="20"/>
      <c r="H34" s="20"/>
      <c r="I34" s="20"/>
      <c r="J34" s="20"/>
      <c r="K34" s="20"/>
      <c r="L34" s="20"/>
      <c r="M34" s="20"/>
      <c r="N34" s="20"/>
    </row>
    <row r="35" spans="1:14" x14ac:dyDescent="0.25">
      <c r="A35" s="1182"/>
      <c r="B35" s="19" t="s">
        <v>121</v>
      </c>
      <c r="C35" s="20"/>
      <c r="D35" s="20"/>
      <c r="E35" s="20"/>
      <c r="F35" s="21">
        <v>0</v>
      </c>
      <c r="G35" s="20"/>
      <c r="H35" s="20"/>
      <c r="I35" s="20"/>
      <c r="J35" s="20"/>
      <c r="K35" s="20"/>
      <c r="L35" s="20"/>
      <c r="M35" s="20"/>
      <c r="N35" s="20"/>
    </row>
    <row r="36" spans="1:14" x14ac:dyDescent="0.25">
      <c r="A36" s="1182"/>
      <c r="B36" s="19" t="s">
        <v>132</v>
      </c>
      <c r="C36" s="20"/>
      <c r="D36" s="20"/>
      <c r="E36" s="20"/>
      <c r="F36" s="21">
        <f>DUPAK!I92</f>
        <v>0</v>
      </c>
      <c r="G36" s="20"/>
      <c r="H36" s="20"/>
      <c r="I36" s="20"/>
      <c r="J36" s="20"/>
      <c r="K36" s="20"/>
      <c r="L36" s="20"/>
      <c r="M36" s="20"/>
      <c r="N36" s="20"/>
    </row>
    <row r="37" spans="1:14" x14ac:dyDescent="0.25">
      <c r="A37" s="1154" t="s">
        <v>332</v>
      </c>
      <c r="B37" s="1155"/>
      <c r="C37" s="23"/>
      <c r="D37" s="23">
        <f>SUM(D24:D25)</f>
        <v>0</v>
      </c>
      <c r="E37" s="23"/>
      <c r="F37" s="23">
        <f>SUM(F24:F36)</f>
        <v>72.59</v>
      </c>
      <c r="G37" s="23"/>
      <c r="H37" s="413">
        <f>SUM(H24:H28)</f>
        <v>41.669999999999995</v>
      </c>
      <c r="I37" s="23"/>
      <c r="J37" s="23">
        <f>SUM(J24:J28)</f>
        <v>6</v>
      </c>
      <c r="K37" s="23"/>
      <c r="L37" s="23">
        <f>SUM(L24:L36)</f>
        <v>10</v>
      </c>
      <c r="M37" s="24"/>
      <c r="N37" s="414">
        <f>SUM(D37:M37)</f>
        <v>130.26</v>
      </c>
    </row>
    <row r="38" spans="1:14" x14ac:dyDescent="0.25">
      <c r="A38" s="1156"/>
      <c r="B38" s="1157"/>
      <c r="C38" s="25">
        <f>C24</f>
        <v>200</v>
      </c>
      <c r="D38" s="26"/>
      <c r="E38" s="25">
        <f>E24</f>
        <v>0</v>
      </c>
      <c r="F38" s="26"/>
      <c r="G38" s="25">
        <f>G24</f>
        <v>0</v>
      </c>
      <c r="H38" s="27"/>
      <c r="I38" s="25">
        <f>I24</f>
        <v>0</v>
      </c>
      <c r="J38" s="27"/>
      <c r="K38" s="25">
        <f>K24</f>
        <v>0</v>
      </c>
      <c r="L38" s="27"/>
      <c r="M38" s="27">
        <f>C38+E38+G38+I38+K38</f>
        <v>200</v>
      </c>
      <c r="N38" s="27"/>
    </row>
    <row r="39" spans="1:14" ht="27" customHeight="1" x14ac:dyDescent="0.25">
      <c r="A39" s="1181" t="s">
        <v>333</v>
      </c>
      <c r="B39" s="1181"/>
      <c r="C39" s="1177" t="s">
        <v>334</v>
      </c>
      <c r="D39" s="1178"/>
      <c r="E39" s="1178"/>
      <c r="F39" s="1179"/>
      <c r="G39" s="27"/>
      <c r="H39" s="28"/>
      <c r="I39" s="27"/>
      <c r="J39" s="27"/>
      <c r="K39" s="27"/>
      <c r="L39" s="27"/>
      <c r="M39" s="27"/>
      <c r="N39" s="29">
        <f>H39</f>
        <v>0</v>
      </c>
    </row>
    <row r="40" spans="1:14" ht="27.75" customHeight="1" x14ac:dyDescent="0.25">
      <c r="A40" s="1180" t="s">
        <v>335</v>
      </c>
      <c r="B40" s="1180"/>
      <c r="C40" s="29"/>
      <c r="D40" s="29">
        <f>D37</f>
        <v>0</v>
      </c>
      <c r="E40" s="29"/>
      <c r="F40" s="29">
        <f>F37</f>
        <v>72.59</v>
      </c>
      <c r="G40" s="29"/>
      <c r="H40" s="415">
        <f>+H37+H39</f>
        <v>41.669999999999995</v>
      </c>
      <c r="I40" s="29"/>
      <c r="J40" s="29">
        <f>J37</f>
        <v>6</v>
      </c>
      <c r="K40" s="29"/>
      <c r="L40" s="29">
        <f>L37</f>
        <v>10</v>
      </c>
      <c r="M40" s="23"/>
      <c r="N40" s="413">
        <f>SUM(E40:M40)</f>
        <v>130.26</v>
      </c>
    </row>
    <row r="41" spans="1:14" x14ac:dyDescent="0.25">
      <c r="A41" s="1154" t="s">
        <v>336</v>
      </c>
      <c r="B41" s="1155"/>
      <c r="C41" s="30"/>
      <c r="D41" s="31"/>
      <c r="E41" s="23"/>
      <c r="F41" s="31">
        <f>+N41*35%</f>
        <v>52.5</v>
      </c>
      <c r="G41" s="23"/>
      <c r="H41" s="31">
        <f>+N41*45%</f>
        <v>67.5</v>
      </c>
      <c r="I41" s="23"/>
      <c r="J41" s="31">
        <f>+N41*10%</f>
        <v>15</v>
      </c>
      <c r="K41" s="23"/>
      <c r="L41" s="31">
        <f>+N41*10%</f>
        <v>15</v>
      </c>
      <c r="M41" s="1158">
        <f>M38+N41</f>
        <v>350</v>
      </c>
      <c r="N41" s="1160">
        <v>150</v>
      </c>
    </row>
    <row r="42" spans="1:14" x14ac:dyDescent="0.25">
      <c r="A42" s="1156"/>
      <c r="B42" s="1157"/>
      <c r="C42" s="27"/>
      <c r="D42" s="32"/>
      <c r="E42" s="27"/>
      <c r="F42" s="33" t="s">
        <v>546</v>
      </c>
      <c r="G42" s="27"/>
      <c r="H42" s="32" t="s">
        <v>546</v>
      </c>
      <c r="I42" s="27"/>
      <c r="J42" s="32" t="s">
        <v>337</v>
      </c>
      <c r="K42" s="27"/>
      <c r="L42" s="32" t="s">
        <v>337</v>
      </c>
      <c r="M42" s="1159"/>
      <c r="N42" s="1161"/>
    </row>
    <row r="43" spans="1:14" x14ac:dyDescent="0.25">
      <c r="A43" s="1165"/>
      <c r="B43" s="1165"/>
      <c r="C43" s="1165"/>
      <c r="D43" s="1165"/>
      <c r="E43" s="1166"/>
      <c r="F43" s="1166"/>
      <c r="G43" s="1166"/>
      <c r="H43" s="1165"/>
      <c r="I43" s="1167"/>
      <c r="J43" s="1130"/>
      <c r="K43" s="1167"/>
      <c r="L43" s="1130"/>
      <c r="M43" s="1167"/>
      <c r="N43" s="1167"/>
    </row>
    <row r="44" spans="1:14" ht="15" customHeight="1" x14ac:dyDescent="0.25">
      <c r="A44" s="1168" t="s">
        <v>218</v>
      </c>
      <c r="B44" s="1170" t="s">
        <v>344</v>
      </c>
      <c r="C44" s="1130"/>
      <c r="D44" s="1130"/>
      <c r="E44" s="1130"/>
      <c r="F44" s="1130"/>
      <c r="G44" s="1171"/>
      <c r="H44" s="1168" t="s">
        <v>338</v>
      </c>
      <c r="I44" s="50" t="s">
        <v>218</v>
      </c>
      <c r="J44" s="1174" t="s">
        <v>345</v>
      </c>
      <c r="K44" s="1174"/>
      <c r="L44" s="1174"/>
      <c r="M44" s="1174" t="s">
        <v>346</v>
      </c>
      <c r="N44" s="1174"/>
    </row>
    <row r="45" spans="1:14" x14ac:dyDescent="0.25">
      <c r="A45" s="1169"/>
      <c r="B45" s="1172"/>
      <c r="C45" s="1166"/>
      <c r="D45" s="1166"/>
      <c r="E45" s="1166"/>
      <c r="F45" s="1166"/>
      <c r="G45" s="1173"/>
      <c r="H45" s="1169"/>
      <c r="I45" s="34" t="s">
        <v>20</v>
      </c>
      <c r="J45" s="1152"/>
      <c r="K45" s="1152"/>
      <c r="L45" s="1152"/>
      <c r="M45" s="1147" t="s">
        <v>347</v>
      </c>
      <c r="N45" s="1148"/>
    </row>
    <row r="46" spans="1:14" x14ac:dyDescent="0.25">
      <c r="A46" s="1135" t="s">
        <v>339</v>
      </c>
      <c r="B46" s="1138" t="s">
        <v>547</v>
      </c>
      <c r="C46" s="1139"/>
      <c r="D46" s="1139"/>
      <c r="E46" s="1139"/>
      <c r="F46" s="1139"/>
      <c r="G46" s="1140"/>
      <c r="H46" s="35"/>
      <c r="I46" s="36"/>
      <c r="J46" s="1149"/>
      <c r="K46" s="1149"/>
      <c r="L46" s="1149"/>
      <c r="M46" s="1150"/>
      <c r="N46" s="1150"/>
    </row>
    <row r="47" spans="1:14" ht="15" customHeight="1" x14ac:dyDescent="0.25">
      <c r="A47" s="1137"/>
      <c r="B47" s="1162" t="s">
        <v>340</v>
      </c>
      <c r="C47" s="1163"/>
      <c r="D47" s="1163"/>
      <c r="E47" s="1163"/>
      <c r="F47" s="1163"/>
      <c r="G47" s="1164"/>
      <c r="H47" s="37"/>
      <c r="I47" s="36" t="s">
        <v>22</v>
      </c>
      <c r="J47" s="1152"/>
      <c r="K47" s="1152"/>
      <c r="L47" s="1152"/>
      <c r="M47" s="1147" t="s">
        <v>347</v>
      </c>
      <c r="N47" s="1148"/>
    </row>
    <row r="48" spans="1:14" x14ac:dyDescent="0.25">
      <c r="A48" s="1135" t="s">
        <v>22</v>
      </c>
      <c r="B48" s="1138" t="s">
        <v>547</v>
      </c>
      <c r="C48" s="1139"/>
      <c r="D48" s="1139"/>
      <c r="E48" s="1139"/>
      <c r="F48" s="1139"/>
      <c r="G48" s="1140"/>
      <c r="H48" s="35"/>
      <c r="I48" s="36"/>
      <c r="J48" s="1149"/>
      <c r="K48" s="1149"/>
      <c r="L48" s="1149"/>
      <c r="M48" s="1151"/>
      <c r="N48" s="1151"/>
    </row>
    <row r="49" spans="1:14" ht="15" customHeight="1" x14ac:dyDescent="0.25">
      <c r="A49" s="1136"/>
      <c r="B49" s="1141" t="s">
        <v>348</v>
      </c>
      <c r="C49" s="1142"/>
      <c r="D49" s="1142"/>
      <c r="E49" s="1142"/>
      <c r="F49" s="1142"/>
      <c r="G49" s="1143"/>
      <c r="H49" s="38"/>
      <c r="I49" s="36" t="s">
        <v>28</v>
      </c>
      <c r="J49" s="1152"/>
      <c r="K49" s="1152"/>
      <c r="L49" s="1152"/>
      <c r="M49" s="1147" t="s">
        <v>347</v>
      </c>
      <c r="N49" s="1148"/>
    </row>
    <row r="50" spans="1:14" x14ac:dyDescent="0.25">
      <c r="A50" s="1136"/>
      <c r="B50" s="39"/>
      <c r="C50" s="40"/>
      <c r="D50" s="40"/>
      <c r="E50" s="40"/>
      <c r="F50" s="40"/>
      <c r="G50" s="41"/>
      <c r="H50" s="38"/>
      <c r="I50" s="36"/>
      <c r="J50" s="1149"/>
      <c r="K50" s="1149"/>
      <c r="L50" s="1149"/>
      <c r="M50" s="1149"/>
      <c r="N50" s="1149"/>
    </row>
    <row r="51" spans="1:14" ht="15" customHeight="1" x14ac:dyDescent="0.25">
      <c r="A51" s="1136"/>
      <c r="B51" s="39"/>
      <c r="C51" s="40"/>
      <c r="D51" s="40"/>
      <c r="E51" s="40"/>
      <c r="F51" s="40"/>
      <c r="G51" s="41"/>
      <c r="H51" s="38"/>
      <c r="I51" s="36" t="s">
        <v>38</v>
      </c>
      <c r="J51" s="1149"/>
      <c r="K51" s="1149"/>
      <c r="L51" s="1149"/>
      <c r="M51" s="1147" t="s">
        <v>347</v>
      </c>
      <c r="N51" s="1148"/>
    </row>
    <row r="52" spans="1:14" x14ac:dyDescent="0.25">
      <c r="A52" s="1136"/>
      <c r="B52" s="39"/>
      <c r="C52" s="40"/>
      <c r="D52" s="40"/>
      <c r="E52" s="40"/>
      <c r="F52" s="40"/>
      <c r="G52" s="41"/>
      <c r="H52" s="38"/>
      <c r="I52" s="42"/>
      <c r="J52" s="1153"/>
      <c r="K52" s="1153"/>
      <c r="L52" s="1153"/>
      <c r="M52" s="1148"/>
      <c r="N52" s="1148"/>
    </row>
    <row r="53" spans="1:14" ht="15" customHeight="1" x14ac:dyDescent="0.25">
      <c r="A53" s="1136"/>
      <c r="B53" s="39"/>
      <c r="C53" s="40"/>
      <c r="D53" s="40"/>
      <c r="E53" s="40"/>
      <c r="F53" s="40"/>
      <c r="G53" s="41"/>
      <c r="H53" s="38"/>
      <c r="I53" s="36" t="s">
        <v>40</v>
      </c>
      <c r="J53" s="1149"/>
      <c r="K53" s="1149"/>
      <c r="L53" s="1149"/>
      <c r="M53" s="1147" t="s">
        <v>347</v>
      </c>
      <c r="N53" s="1148"/>
    </row>
    <row r="54" spans="1:14" x14ac:dyDescent="0.25">
      <c r="A54" s="1136"/>
      <c r="B54" s="39"/>
      <c r="C54" s="40"/>
      <c r="D54" s="40"/>
      <c r="E54" s="40"/>
      <c r="F54" s="40"/>
      <c r="G54" s="41"/>
      <c r="H54" s="38"/>
      <c r="I54" s="36"/>
      <c r="J54" s="1149"/>
      <c r="K54" s="1149"/>
      <c r="L54" s="1149"/>
      <c r="M54" s="1150"/>
      <c r="N54" s="1150"/>
    </row>
    <row r="55" spans="1:14" ht="15" customHeight="1" x14ac:dyDescent="0.25">
      <c r="A55" s="1136"/>
      <c r="B55" s="39"/>
      <c r="C55" s="40"/>
      <c r="D55" s="40"/>
      <c r="E55" s="40"/>
      <c r="F55" s="40"/>
      <c r="G55" s="41"/>
      <c r="H55" s="38"/>
      <c r="I55" s="36" t="s">
        <v>42</v>
      </c>
      <c r="J55" s="1149"/>
      <c r="K55" s="1149"/>
      <c r="L55" s="1149"/>
      <c r="M55" s="1147" t="s">
        <v>347</v>
      </c>
      <c r="N55" s="1148"/>
    </row>
    <row r="56" spans="1:14" ht="15" customHeight="1" x14ac:dyDescent="0.25">
      <c r="A56" s="1136"/>
      <c r="B56" s="39"/>
      <c r="C56" s="40"/>
      <c r="D56" s="40"/>
      <c r="E56" s="40"/>
      <c r="F56" s="40"/>
      <c r="G56" s="41"/>
      <c r="H56" s="38"/>
      <c r="I56" s="43"/>
      <c r="J56" s="1132"/>
      <c r="K56" s="1133"/>
      <c r="L56" s="1134"/>
      <c r="M56" s="1132"/>
      <c r="N56" s="1134"/>
    </row>
    <row r="57" spans="1:14" ht="15" customHeight="1" x14ac:dyDescent="0.25">
      <c r="A57" s="1135" t="s">
        <v>28</v>
      </c>
      <c r="B57" s="1138" t="s">
        <v>548</v>
      </c>
      <c r="C57" s="1139"/>
      <c r="D57" s="1139"/>
      <c r="E57" s="1139"/>
      <c r="F57" s="1139"/>
      <c r="G57" s="1140"/>
      <c r="H57" s="35"/>
      <c r="I57" s="1144" t="s">
        <v>341</v>
      </c>
      <c r="J57" s="1131"/>
      <c r="K57" s="1131"/>
      <c r="L57" s="1131"/>
      <c r="M57" s="1131"/>
      <c r="N57" s="1131"/>
    </row>
    <row r="58" spans="1:14" ht="15" customHeight="1" x14ac:dyDescent="0.25">
      <c r="A58" s="1136"/>
      <c r="B58" s="1141"/>
      <c r="C58" s="1142"/>
      <c r="D58" s="1142"/>
      <c r="E58" s="1142"/>
      <c r="F58" s="1142"/>
      <c r="G58" s="1143"/>
      <c r="H58" s="38"/>
      <c r="I58" s="1144" t="s">
        <v>365</v>
      </c>
      <c r="J58" s="1131"/>
      <c r="K58" s="1131"/>
      <c r="L58" s="1131"/>
      <c r="M58" s="1131"/>
      <c r="N58" s="1131"/>
    </row>
    <row r="59" spans="1:14" ht="15" customHeight="1" x14ac:dyDescent="0.25">
      <c r="A59" s="1136"/>
      <c r="B59" s="39"/>
      <c r="C59" s="40"/>
      <c r="D59" s="40"/>
      <c r="E59" s="40"/>
      <c r="F59" s="40"/>
      <c r="G59" s="41"/>
      <c r="H59" s="38"/>
      <c r="I59" s="1144" t="s">
        <v>255</v>
      </c>
      <c r="J59" s="1131"/>
      <c r="K59" s="1131"/>
      <c r="L59" s="1131"/>
      <c r="M59" s="1131"/>
      <c r="N59" s="1131"/>
    </row>
    <row r="60" spans="1:14" x14ac:dyDescent="0.25">
      <c r="A60" s="1136"/>
      <c r="B60" s="39"/>
      <c r="C60" s="40"/>
      <c r="D60" s="40"/>
      <c r="E60" s="40"/>
      <c r="F60" s="40"/>
      <c r="G60" s="41"/>
      <c r="H60" s="38"/>
      <c r="I60" s="1144"/>
      <c r="J60" s="1131"/>
      <c r="K60" s="1131"/>
      <c r="L60" s="1131"/>
      <c r="M60" s="1131"/>
      <c r="N60" s="1131"/>
    </row>
    <row r="61" spans="1:14" x14ac:dyDescent="0.25">
      <c r="A61" s="1136"/>
      <c r="B61" s="69"/>
      <c r="C61" s="70"/>
      <c r="D61" s="70"/>
      <c r="E61" s="70"/>
      <c r="F61" s="70"/>
      <c r="G61" s="71"/>
      <c r="H61" s="38"/>
      <c r="I61" s="68"/>
      <c r="J61" s="67"/>
      <c r="K61" s="67"/>
      <c r="L61" s="67"/>
      <c r="M61" s="67"/>
      <c r="N61" s="67"/>
    </row>
    <row r="62" spans="1:14" x14ac:dyDescent="0.25">
      <c r="A62" s="1136"/>
      <c r="B62" s="404"/>
      <c r="C62" s="405"/>
      <c r="D62" s="405"/>
      <c r="E62" s="405"/>
      <c r="F62" s="405"/>
      <c r="G62" s="406"/>
      <c r="H62" s="38"/>
      <c r="I62" s="407"/>
      <c r="J62" s="408"/>
      <c r="K62" s="408"/>
      <c r="L62" s="408"/>
      <c r="M62" s="408"/>
      <c r="N62" s="408"/>
    </row>
    <row r="63" spans="1:14" x14ac:dyDescent="0.25">
      <c r="A63" s="1136"/>
      <c r="B63" s="39"/>
      <c r="C63" s="40"/>
      <c r="D63" s="40"/>
      <c r="E63" s="40"/>
      <c r="F63" s="40"/>
      <c r="G63" s="41"/>
      <c r="H63" s="38"/>
      <c r="I63" s="1145"/>
      <c r="J63" s="1146"/>
      <c r="K63" s="44"/>
      <c r="L63" s="45"/>
      <c r="M63" s="45"/>
      <c r="N63" s="45"/>
    </row>
    <row r="64" spans="1:14" x14ac:dyDescent="0.25">
      <c r="A64" s="1136"/>
      <c r="B64" s="39"/>
      <c r="C64" s="40"/>
      <c r="D64" s="40"/>
      <c r="E64" s="40"/>
      <c r="F64" s="40"/>
      <c r="G64" s="41"/>
      <c r="H64" s="38"/>
      <c r="I64" s="1144" t="s">
        <v>362</v>
      </c>
      <c r="J64" s="1131"/>
      <c r="K64" s="1131"/>
      <c r="L64" s="1131"/>
      <c r="M64" s="1131"/>
      <c r="N64" s="1131"/>
    </row>
    <row r="65" spans="1:14" ht="15" customHeight="1" x14ac:dyDescent="0.25">
      <c r="A65" s="1137"/>
      <c r="B65" s="46"/>
      <c r="C65" s="47"/>
      <c r="D65" s="47"/>
      <c r="E65" s="47"/>
      <c r="F65" s="47"/>
      <c r="G65" s="48"/>
      <c r="H65" s="37"/>
      <c r="I65" s="1131" t="s">
        <v>363</v>
      </c>
      <c r="J65" s="1131"/>
      <c r="K65" s="1131"/>
      <c r="L65" s="1131"/>
      <c r="M65" s="1131"/>
      <c r="N65" s="1131"/>
    </row>
    <row r="66" spans="1:14" ht="10.9" customHeight="1" x14ac:dyDescent="0.25">
      <c r="A66" s="49"/>
      <c r="B66" s="1130"/>
      <c r="C66" s="1130"/>
      <c r="D66" s="1130"/>
      <c r="E66" s="1130"/>
      <c r="F66" s="1130"/>
      <c r="G66" s="1130"/>
      <c r="H66" s="49"/>
      <c r="I66" s="1131"/>
      <c r="J66" s="1131"/>
      <c r="K66" s="1131"/>
      <c r="L66" s="1131"/>
      <c r="M66" s="1131"/>
      <c r="N66" s="1131"/>
    </row>
    <row r="67" spans="1:14" s="367" customFormat="1" ht="11.25" x14ac:dyDescent="0.2">
      <c r="A67" s="364" t="s">
        <v>349</v>
      </c>
      <c r="B67" s="365"/>
      <c r="C67" s="365"/>
      <c r="D67" s="365"/>
      <c r="E67" s="366"/>
      <c r="F67" s="366"/>
      <c r="G67" s="366"/>
      <c r="H67" s="366"/>
      <c r="I67" s="366"/>
      <c r="J67" s="366"/>
      <c r="K67" s="366"/>
      <c r="L67" s="366"/>
      <c r="M67" s="366"/>
      <c r="N67" s="366"/>
    </row>
    <row r="68" spans="1:14" s="367" customFormat="1" ht="11.25" x14ac:dyDescent="0.2">
      <c r="A68" s="368"/>
      <c r="B68" s="369" t="s">
        <v>364</v>
      </c>
      <c r="C68" s="370"/>
      <c r="D68" s="370"/>
      <c r="E68" s="370"/>
      <c r="F68" s="370"/>
      <c r="G68" s="370"/>
      <c r="H68" s="370"/>
      <c r="I68" s="370"/>
      <c r="J68" s="370"/>
      <c r="K68" s="370"/>
      <c r="L68" s="370"/>
      <c r="M68" s="370"/>
      <c r="N68" s="370"/>
    </row>
    <row r="69" spans="1:14" s="367" customFormat="1" ht="11.25" x14ac:dyDescent="0.2">
      <c r="A69" s="371"/>
      <c r="B69" s="369" t="s">
        <v>350</v>
      </c>
      <c r="C69" s="370"/>
      <c r="D69" s="370"/>
      <c r="E69" s="370"/>
      <c r="F69" s="370"/>
      <c r="G69" s="370"/>
      <c r="H69" s="370"/>
      <c r="I69" s="370"/>
      <c r="J69" s="370"/>
      <c r="K69" s="370"/>
      <c r="L69" s="370"/>
      <c r="M69" s="370"/>
      <c r="N69" s="370"/>
    </row>
  </sheetData>
  <mergeCells count="87">
    <mergeCell ref="A5:N5"/>
    <mergeCell ref="A6:N6"/>
    <mergeCell ref="A8:C8"/>
    <mergeCell ref="A9:C9"/>
    <mergeCell ref="A11:A19"/>
    <mergeCell ref="B11:N11"/>
    <mergeCell ref="C12:H12"/>
    <mergeCell ref="I12:N12"/>
    <mergeCell ref="C13:H13"/>
    <mergeCell ref="I13:N13"/>
    <mergeCell ref="C14:H14"/>
    <mergeCell ref="I14:N14"/>
    <mergeCell ref="C15:H15"/>
    <mergeCell ref="I15:N15"/>
    <mergeCell ref="C16:H16"/>
    <mergeCell ref="I16:N16"/>
    <mergeCell ref="C17:H17"/>
    <mergeCell ref="C20:H20"/>
    <mergeCell ref="I17:N17"/>
    <mergeCell ref="C18:H18"/>
    <mergeCell ref="I18:N18"/>
    <mergeCell ref="C19:H19"/>
    <mergeCell ref="I19:N19"/>
    <mergeCell ref="I20:N20"/>
    <mergeCell ref="I22:J22"/>
    <mergeCell ref="K22:L22"/>
    <mergeCell ref="M22:N22"/>
    <mergeCell ref="C39:F39"/>
    <mergeCell ref="A40:B40"/>
    <mergeCell ref="A37:B38"/>
    <mergeCell ref="A39:B39"/>
    <mergeCell ref="A21:A36"/>
    <mergeCell ref="B21:B23"/>
    <mergeCell ref="C21:N21"/>
    <mergeCell ref="C22:D22"/>
    <mergeCell ref="E22:F22"/>
    <mergeCell ref="G22:H22"/>
    <mergeCell ref="H44:H45"/>
    <mergeCell ref="J44:L44"/>
    <mergeCell ref="M44:N44"/>
    <mergeCell ref="J45:L45"/>
    <mergeCell ref="M45:N45"/>
    <mergeCell ref="J53:L53"/>
    <mergeCell ref="M53:N53"/>
    <mergeCell ref="J55:L55"/>
    <mergeCell ref="A41:B42"/>
    <mergeCell ref="M41:M42"/>
    <mergeCell ref="N41:N42"/>
    <mergeCell ref="A46:A47"/>
    <mergeCell ref="B46:G46"/>
    <mergeCell ref="J46:L46"/>
    <mergeCell ref="M46:N46"/>
    <mergeCell ref="B47:G47"/>
    <mergeCell ref="J47:L47"/>
    <mergeCell ref="M47:N47"/>
    <mergeCell ref="A43:N43"/>
    <mergeCell ref="A44:A45"/>
    <mergeCell ref="B44:G45"/>
    <mergeCell ref="M55:N55"/>
    <mergeCell ref="J54:L54"/>
    <mergeCell ref="M54:N54"/>
    <mergeCell ref="A48:A56"/>
    <mergeCell ref="B48:G48"/>
    <mergeCell ref="J48:L48"/>
    <mergeCell ref="M48:N48"/>
    <mergeCell ref="B49:G49"/>
    <mergeCell ref="J49:L49"/>
    <mergeCell ref="M49:N49"/>
    <mergeCell ref="J50:L50"/>
    <mergeCell ref="M50:N50"/>
    <mergeCell ref="J51:L51"/>
    <mergeCell ref="M51:N51"/>
    <mergeCell ref="J52:L52"/>
    <mergeCell ref="M52:N52"/>
    <mergeCell ref="B66:G66"/>
    <mergeCell ref="I66:N66"/>
    <mergeCell ref="J56:L56"/>
    <mergeCell ref="M56:N56"/>
    <mergeCell ref="A57:A65"/>
    <mergeCell ref="B57:G58"/>
    <mergeCell ref="I57:N57"/>
    <mergeCell ref="I58:N58"/>
    <mergeCell ref="I59:N59"/>
    <mergeCell ref="I60:N60"/>
    <mergeCell ref="I65:N65"/>
    <mergeCell ref="I63:J63"/>
    <mergeCell ref="I64:N64"/>
  </mergeCells>
  <pageMargins left="0.5" right="0.5" top="0.5" bottom="0.5" header="0" footer="0"/>
  <pageSetup paperSize="9" scale="75" orientation="portrait"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6</xdr:col>
                <xdr:colOff>361950</xdr:colOff>
                <xdr:row>0</xdr:row>
                <xdr:rowOff>47625</xdr:rowOff>
              </from>
              <to>
                <xdr:col>7</xdr:col>
                <xdr:colOff>285750</xdr:colOff>
                <xdr:row>3</xdr:row>
                <xdr:rowOff>133350</xdr:rowOff>
              </to>
            </anchor>
          </objectPr>
        </oleObject>
      </mc:Choice>
      <mc:Fallback>
        <oleObject progId="Word.Picture.8"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PERSYARATAN ADMINISTRASI</vt:lpstr>
      <vt:lpstr>PAK</vt:lpstr>
      <vt:lpstr>DUPAK</vt:lpstr>
      <vt:lpstr>PENDIDIKAN</vt:lpstr>
      <vt:lpstr>PENELITIAN</vt:lpstr>
      <vt:lpstr>PENGABDIAN</vt:lpstr>
      <vt:lpstr>PENUNJANG</vt:lpstr>
      <vt:lpstr>Resume PENILAIAN TPJA UNAND </vt:lpstr>
      <vt:lpstr>DUPAK!Print_Area</vt:lpstr>
      <vt:lpstr>PAK!Print_Area</vt:lpstr>
      <vt:lpstr>PENDIDIKAN!Print_Area</vt:lpstr>
      <vt:lpstr>PENELITIAN!Print_Area</vt:lpstr>
      <vt:lpstr>PENGABDIAN!Print_Area</vt:lpstr>
      <vt:lpstr>PENUNJANG!Print_Area</vt:lpstr>
      <vt:lpstr>'PERSYARATAN ADMINISTRASI'!Print_Area</vt:lpstr>
      <vt:lpstr>'Resume PENILAIAN TPJA UNAND '!Print_Area</vt:lpstr>
      <vt:lpstr>PENDIDIKAN!Print_Titles</vt:lpstr>
      <vt:lpstr>PENELITIAN!Print_Titles</vt:lpstr>
      <vt:lpstr>PENGABDIAN!Print_Titles</vt:lpstr>
      <vt:lpstr>PENUNJANG!Print_Titles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Reviewer</cp:lastModifiedBy>
  <cp:lastPrinted>2021-09-22T09:56:34Z</cp:lastPrinted>
  <dcterms:created xsi:type="dcterms:W3CDTF">2013-02-21T03:23:55Z</dcterms:created>
  <dcterms:modified xsi:type="dcterms:W3CDTF">2022-02-23T23:56:19Z</dcterms:modified>
</cp:coreProperties>
</file>