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EPEG\Downloads\"/>
    </mc:Choice>
  </mc:AlternateContent>
  <bookViews>
    <workbookView xWindow="0" yWindow="0" windowWidth="21570" windowHeight="7755" tabRatio="687" firstSheet="1"/>
  </bookViews>
  <sheets>
    <sheet name="PERSYARATAN ADMINISTRASI 2020"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DUPAK!$A$1:$M$299</definedName>
    <definedName name="_xlnm.Print_Area" localSheetId="1">PAK!$A$1:$H$50</definedName>
    <definedName name="_xlnm.Print_Area" localSheetId="3">PENDIDIKAN!$A$1:$M$160</definedName>
    <definedName name="_xlnm.Print_Area" localSheetId="4">PENELITIAN!$A$1:$N$647</definedName>
    <definedName name="_xlnm.Print_Area" localSheetId="5">PENGABDIAN!$A$1:$N$70</definedName>
    <definedName name="_xlnm.Print_Area" localSheetId="6">PENUNJANG!$A$1:$N$93</definedName>
    <definedName name="_xlnm.Print_Area" localSheetId="0">'PERSYARATAN ADMINISTRASI 2020'!$A$1:$C$20</definedName>
    <definedName name="_xlnm.Print_Area" localSheetId="7">'Resume PENILAIAN TPJA UNAND '!$A$1:$N$69</definedName>
    <definedName name="_xlnm.Print_Titles" localSheetId="3">PENDIDIKAN!$20:$20</definedName>
    <definedName name="_xlnm.Print_Titles" localSheetId="4">PENELITIAN!$20:$20</definedName>
    <definedName name="_xlnm.Print_Titles" localSheetId="5">PENGABDIAN!$20:$21</definedName>
    <definedName name="_xlnm.Print_Titles" localSheetId="6">PENUNJANG!$20:$21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3" i="10" l="1"/>
  <c r="L42" i="10"/>
  <c r="L44" i="10"/>
  <c r="L41" i="10" l="1"/>
  <c r="K84" i="8" l="1"/>
  <c r="K81" i="8"/>
  <c r="K72" i="8"/>
  <c r="I46" i="8"/>
  <c r="K45" i="8"/>
  <c r="K44" i="8"/>
  <c r="K46" i="8" l="1"/>
  <c r="G16" i="11"/>
  <c r="G15" i="11"/>
  <c r="G13" i="11"/>
  <c r="G14" i="11"/>
  <c r="G9" i="11"/>
  <c r="G8" i="11"/>
  <c r="G6" i="11"/>
  <c r="G7" i="11"/>
  <c r="G12" i="11"/>
  <c r="G5" i="11"/>
  <c r="E25" i="16" l="1"/>
  <c r="L33" i="10"/>
  <c r="K137" i="8"/>
  <c r="K90" i="8"/>
  <c r="K41" i="8"/>
  <c r="I33" i="8"/>
  <c r="I38" i="8"/>
  <c r="K36" i="8"/>
  <c r="K37" i="8"/>
  <c r="K31" i="8"/>
  <c r="L48" i="11"/>
  <c r="L34" i="11"/>
  <c r="L28" i="10" l="1"/>
  <c r="F41" i="14"/>
  <c r="H41" i="14"/>
  <c r="L53" i="10" l="1"/>
  <c r="K76" i="8"/>
  <c r="K66" i="8"/>
  <c r="I258" i="7"/>
  <c r="I257" i="7"/>
  <c r="J85" i="11" l="1"/>
  <c r="J86" i="11"/>
  <c r="J92" i="11"/>
  <c r="J84" i="11"/>
  <c r="J62" i="10"/>
  <c r="J63" i="10"/>
  <c r="J69" i="10"/>
  <c r="J61" i="10"/>
  <c r="G13" i="10"/>
  <c r="G14" i="10"/>
  <c r="G15" i="10"/>
  <c r="G16" i="10"/>
  <c r="G12" i="10"/>
  <c r="G8" i="10"/>
  <c r="G9" i="10"/>
  <c r="G7" i="10"/>
  <c r="G6" i="10"/>
  <c r="G5" i="10"/>
  <c r="I6" i="18"/>
  <c r="I7" i="18"/>
  <c r="I8" i="18"/>
  <c r="I9" i="18"/>
  <c r="I12" i="18"/>
  <c r="I13" i="18"/>
  <c r="I14" i="18"/>
  <c r="I15" i="18"/>
  <c r="I16" i="18"/>
  <c r="I5" i="18"/>
  <c r="J647" i="18"/>
  <c r="J641" i="18"/>
  <c r="J640" i="18"/>
  <c r="J639" i="18"/>
  <c r="J159" i="8"/>
  <c r="J68" i="10" s="1"/>
  <c r="K122" i="8"/>
  <c r="J91" i="11" l="1"/>
  <c r="J646" i="18"/>
  <c r="I42" i="8"/>
  <c r="K40" i="8"/>
  <c r="K42" i="8" l="1"/>
  <c r="K30" i="8"/>
  <c r="K26" i="8"/>
  <c r="I41" i="7" s="1"/>
  <c r="K25" i="8"/>
  <c r="K23" i="8" l="1"/>
  <c r="I39" i="7"/>
  <c r="D24" i="14" s="1"/>
  <c r="I178" i="7"/>
  <c r="J30" i="14" s="1"/>
  <c r="I176" i="7"/>
  <c r="J29" i="14" s="1"/>
  <c r="H28" i="7" l="1"/>
  <c r="H27" i="7"/>
  <c r="I243" i="7" l="1"/>
  <c r="D244" i="7"/>
  <c r="C243" i="7"/>
  <c r="H29" i="7"/>
  <c r="H26" i="7"/>
  <c r="H25" i="7"/>
  <c r="H24" i="7"/>
  <c r="H23" i="7"/>
  <c r="H22" i="7"/>
  <c r="H21" i="7"/>
  <c r="H20" i="7"/>
  <c r="H18" i="7"/>
  <c r="H187" i="7"/>
  <c r="H154" i="7"/>
  <c r="I16" i="14"/>
  <c r="I15" i="14"/>
  <c r="I14" i="14"/>
  <c r="I13" i="14"/>
  <c r="I12" i="14"/>
  <c r="K24" i="14"/>
  <c r="I24" i="14"/>
  <c r="C24" i="14"/>
  <c r="O635" i="18"/>
  <c r="H105" i="7"/>
  <c r="N626" i="18"/>
  <c r="N618" i="18"/>
  <c r="N610" i="18"/>
  <c r="N599" i="18"/>
  <c r="N591" i="18"/>
  <c r="N583" i="18"/>
  <c r="N575" i="18"/>
  <c r="N566" i="18"/>
  <c r="N557" i="18"/>
  <c r="N546" i="18"/>
  <c r="I140" i="7" s="1"/>
  <c r="N502" i="18"/>
  <c r="N465" i="18"/>
  <c r="N385" i="18"/>
  <c r="N360" i="18"/>
  <c r="N333" i="18"/>
  <c r="N306" i="18"/>
  <c r="N208" i="18"/>
  <c r="N207" i="18" s="1"/>
  <c r="N174" i="18"/>
  <c r="N137" i="18"/>
  <c r="N96" i="18"/>
  <c r="N41" i="18"/>
  <c r="H42" i="7"/>
  <c r="I36" i="7"/>
  <c r="H36" i="7"/>
  <c r="C42" i="17"/>
  <c r="F28" i="17"/>
  <c r="F25" i="17"/>
  <c r="N148" i="8"/>
  <c r="O57" i="10"/>
  <c r="O80" i="11"/>
  <c r="C38" i="14"/>
  <c r="L26" i="11"/>
  <c r="L23" i="11" s="1"/>
  <c r="L22" i="11" s="1"/>
  <c r="N26" i="18" l="1"/>
  <c r="N25" i="18" s="1"/>
  <c r="N57" i="18"/>
  <c r="N426" i="18"/>
  <c r="N405" i="18"/>
  <c r="N448" i="18"/>
  <c r="N447" i="18" s="1"/>
  <c r="N483" i="18"/>
  <c r="N482" i="18" s="1"/>
  <c r="N534" i="18"/>
  <c r="I138" i="7" s="1"/>
  <c r="F29" i="17"/>
  <c r="N76" i="18"/>
  <c r="N556" i="18"/>
  <c r="I147" i="7" s="1"/>
  <c r="K22" i="8"/>
  <c r="G20" i="17" s="1"/>
  <c r="H20" i="17" s="1"/>
  <c r="N528" i="18"/>
  <c r="N609" i="18"/>
  <c r="I150" i="7" s="1"/>
  <c r="N240" i="18"/>
  <c r="N273" i="18"/>
  <c r="N95" i="18" s="1"/>
  <c r="N521" i="18"/>
  <c r="N305" i="18"/>
  <c r="L25" i="10"/>
  <c r="L22" i="10" s="1"/>
  <c r="K103" i="8"/>
  <c r="N56" i="18" l="1"/>
  <c r="N24" i="18" s="1"/>
  <c r="N404" i="18"/>
  <c r="N304" i="18" s="1"/>
  <c r="I114" i="7"/>
  <c r="N23" i="18" l="1"/>
  <c r="N22" i="18" s="1"/>
  <c r="N635" i="18" s="1"/>
  <c r="K35" i="8"/>
  <c r="K38" i="8" s="1"/>
  <c r="K32" i="8"/>
  <c r="K33" i="8" s="1"/>
  <c r="K28" i="8" s="1"/>
  <c r="K27" i="8" l="1"/>
  <c r="K148" i="8"/>
  <c r="I106" i="7"/>
  <c r="I105" i="7" s="1"/>
  <c r="G23" i="17" s="1"/>
  <c r="H23" i="17" s="1"/>
  <c r="D25" i="14" l="1"/>
  <c r="I241" i="7"/>
  <c r="L33" i="14" s="1"/>
  <c r="I237" i="7"/>
  <c r="L32" i="14" s="1"/>
  <c r="I228" i="7"/>
  <c r="L31" i="14" s="1"/>
  <c r="I219" i="7"/>
  <c r="L30" i="14" s="1"/>
  <c r="I209" i="7"/>
  <c r="L28" i="14" s="1"/>
  <c r="I207" i="7"/>
  <c r="L27" i="14" s="1"/>
  <c r="I198" i="7"/>
  <c r="L26" i="14" s="1"/>
  <c r="I191" i="7"/>
  <c r="L25" i="14" s="1"/>
  <c r="I188" i="7"/>
  <c r="I174" i="7"/>
  <c r="J28" i="14" s="1"/>
  <c r="I170" i="7"/>
  <c r="J27" i="14" s="1"/>
  <c r="I157" i="7"/>
  <c r="J25" i="14" s="1"/>
  <c r="I155" i="7"/>
  <c r="H28" i="14"/>
  <c r="H26" i="14"/>
  <c r="H25" i="14"/>
  <c r="I92" i="7"/>
  <c r="F36" i="14" s="1"/>
  <c r="I89" i="7"/>
  <c r="I86" i="7"/>
  <c r="F34" i="14" s="1"/>
  <c r="I75" i="7"/>
  <c r="I72" i="7"/>
  <c r="F32" i="14" s="1"/>
  <c r="I70" i="7"/>
  <c r="F30" i="14" s="1"/>
  <c r="J36" i="7"/>
  <c r="G24" i="14"/>
  <c r="E24" i="14"/>
  <c r="J24" i="14" l="1"/>
  <c r="L24" i="14"/>
  <c r="H245" i="7"/>
  <c r="H181" i="7"/>
  <c r="L41" i="14" l="1"/>
  <c r="J41" i="14"/>
  <c r="N39" i="14"/>
  <c r="K38" i="14"/>
  <c r="I38" i="14"/>
  <c r="G38" i="14"/>
  <c r="E38" i="14"/>
  <c r="D37" i="14" l="1"/>
  <c r="M38" i="14"/>
  <c r="M41" i="14" s="1"/>
  <c r="D40" i="14" l="1"/>
  <c r="I68" i="7" l="1"/>
  <c r="F29" i="14" s="1"/>
  <c r="I90" i="8" l="1"/>
  <c r="H27" i="14" l="1"/>
  <c r="K54" i="8" l="1"/>
  <c r="I47" i="7" s="1"/>
  <c r="F26" i="14" s="1"/>
  <c r="I212" i="7" l="1"/>
  <c r="I187" i="7" s="1"/>
  <c r="G27" i="17" s="1"/>
  <c r="L80" i="11"/>
  <c r="I77" i="7"/>
  <c r="F33" i="14" s="1"/>
  <c r="G28" i="17" l="1"/>
  <c r="H27" i="17"/>
  <c r="H28" i="17" s="1"/>
  <c r="I159" i="7"/>
  <c r="I154" i="7" s="1"/>
  <c r="L57" i="10"/>
  <c r="L29" i="14"/>
  <c r="L37" i="14" s="1"/>
  <c r="K93" i="8"/>
  <c r="H24" i="14"/>
  <c r="H37" i="14" s="1"/>
  <c r="H40" i="14" s="1"/>
  <c r="L40" i="14" l="1"/>
  <c r="J154" i="7"/>
  <c r="G24" i="17"/>
  <c r="J26" i="14"/>
  <c r="J187" i="7"/>
  <c r="J245" i="7" s="1"/>
  <c r="I245" i="7"/>
  <c r="K86" i="8"/>
  <c r="I65" i="7" s="1"/>
  <c r="F28" i="14" s="1"/>
  <c r="J105" i="7"/>
  <c r="K69" i="8"/>
  <c r="K63" i="8"/>
  <c r="J37" i="14" l="1"/>
  <c r="J40" i="14" s="1"/>
  <c r="H24" i="17"/>
  <c r="K60" i="8"/>
  <c r="K47" i="8"/>
  <c r="K85" i="8"/>
  <c r="K73" i="8" s="1"/>
  <c r="I45" i="7" l="1"/>
  <c r="F25" i="14" s="1"/>
  <c r="K59" i="8"/>
  <c r="I49" i="7" s="1"/>
  <c r="F27" i="14" s="1"/>
  <c r="I43" i="7"/>
  <c r="F24" i="14" s="1"/>
  <c r="F37" i="14" l="1"/>
  <c r="N37" i="14" s="1"/>
  <c r="I42" i="7"/>
  <c r="G22" i="17" l="1"/>
  <c r="I181" i="7"/>
  <c r="F40" i="14"/>
  <c r="N40" i="14" s="1"/>
  <c r="J42" i="7"/>
  <c r="J181" i="7" s="1"/>
  <c r="H22" i="17" l="1"/>
  <c r="H25" i="17" s="1"/>
  <c r="H29" i="17" s="1"/>
  <c r="G25" i="17"/>
  <c r="G29" i="17" s="1"/>
</calcChain>
</file>

<file path=xl/sharedStrings.xml><?xml version="1.0" encoding="utf-8"?>
<sst xmlns="http://schemas.openxmlformats.org/spreadsheetml/2006/main" count="3165" uniqueCount="737">
  <si>
    <t>a.</t>
  </si>
  <si>
    <t>NO</t>
  </si>
  <si>
    <t>a</t>
  </si>
  <si>
    <t>b</t>
  </si>
  <si>
    <t>c</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</si>
  <si>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</si>
  <si>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</si>
  <si>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</si>
  <si>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</si>
  <si>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</si>
  <si>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</si>
  <si>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</si>
  <si>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</si>
  <si>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</si>
  <si>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</si>
  <si>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</si>
  <si>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</si>
  <si>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</si>
  <si>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</si>
  <si>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</si>
  <si>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</si>
  <si>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</si>
  <si>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</si>
  <si>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</si>
  <si>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</si>
  <si>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</si>
  <si>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</si>
  <si>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</si>
  <si>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</si>
  <si>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</si>
  <si>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</si>
  <si>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</si>
  <si>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</si>
  <si>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</si>
  <si>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</si>
  <si>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</si>
  <si>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</si>
  <si>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</si>
  <si>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</si>
  <si>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</si>
  <si>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</si>
  <si>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</si>
  <si>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</si>
  <si>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</si>
  <si>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</si>
  <si>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</si>
  <si>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</si>
  <si>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</si>
  <si>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</si>
  <si>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</si>
  <si>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</si>
  <si>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</si>
  <si>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</si>
  <si>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</si>
  <si>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</si>
  <si>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</si>
  <si>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</si>
  <si>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</si>
  <si>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</si>
  <si>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</si>
  <si>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</si>
  <si>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</si>
  <si>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</si>
  <si>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</si>
  <si>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</si>
  <si>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</si>
  <si>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</si>
  <si>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</si>
  <si>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</si>
  <si>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</si>
  <si>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</si>
  <si>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</si>
  <si>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</si>
  <si>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</si>
  <si>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</si>
  <si>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</si>
  <si>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</si>
  <si>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</si>
  <si>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</si>
  <si>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</si>
  <si>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</si>
  <si>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</si>
  <si>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</si>
  <si>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</si>
  <si>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</si>
  <si>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</si>
  <si>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</si>
  <si>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</si>
  <si>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</si>
  <si>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</si>
  <si>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</si>
  <si>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</si>
  <si>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</si>
  <si>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</si>
  <si>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</si>
  <si>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</si>
  <si>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</si>
  <si>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</si>
  <si>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</si>
  <si>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</si>
  <si>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</si>
  <si>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</si>
  <si>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</si>
  <si>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</si>
  <si>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</si>
  <si>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</si>
  <si>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</si>
  <si>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</si>
  <si>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</si>
  <si>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</si>
  <si>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</si>
  <si>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</si>
  <si>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</si>
  <si>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</si>
  <si>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</si>
  <si>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</si>
  <si>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</si>
  <si>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</si>
  <si>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</si>
  <si>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</si>
  <si>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</si>
  <si>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</si>
  <si>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</si>
  <si>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</si>
  <si>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</si>
  <si>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</si>
  <si>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</si>
  <si>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</si>
  <si>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</si>
  <si>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</si>
  <si>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</si>
  <si>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</si>
  <si>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</si>
  <si>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1)</t>
  </si>
  <si>
    <t>Monograf</t>
  </si>
  <si>
    <t>2)</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</si>
  <si>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</si>
  <si>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</si>
  <si>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</si>
  <si>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</si>
  <si>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</si>
  <si>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</si>
  <si>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</si>
  <si>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</si>
  <si>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</si>
  <si>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</si>
  <si>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</si>
  <si>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</si>
  <si>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</si>
  <si>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</si>
  <si>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</si>
  <si>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</si>
  <si>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</si>
  <si>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</si>
  <si>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</si>
  <si>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</si>
  <si>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</si>
  <si>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</si>
  <si>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</si>
  <si>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</si>
  <si>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</si>
  <si>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</si>
  <si>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</si>
  <si>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</si>
  <si>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</si>
  <si>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</si>
  <si>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</si>
  <si>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</si>
  <si>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</si>
  <si>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</si>
  <si>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</si>
  <si>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</si>
  <si>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</si>
  <si>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</si>
  <si>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</si>
  <si>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</si>
  <si>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</si>
  <si>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</si>
  <si>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</si>
  <si>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</si>
  <si>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</si>
  <si>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</si>
  <si>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</si>
  <si>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</si>
  <si>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</si>
  <si>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</si>
  <si>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</si>
  <si>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</si>
  <si>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</si>
  <si>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</si>
  <si>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</si>
  <si>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</si>
  <si>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</si>
  <si>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</si>
  <si>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</si>
  <si>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</si>
  <si>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</si>
  <si>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</si>
  <si>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</si>
  <si>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</si>
  <si>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</si>
  <si>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</si>
  <si>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</si>
  <si>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</si>
  <si>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</si>
  <si>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</si>
  <si>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</si>
  <si>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</si>
  <si>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</si>
  <si>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</si>
  <si>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</si>
  <si>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</si>
  <si>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</si>
  <si>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</si>
  <si>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</si>
  <si>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</si>
  <si>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</si>
  <si>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</si>
  <si>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</si>
  <si>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</si>
  <si>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</si>
  <si>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</si>
  <si>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</si>
  <si>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</si>
  <si>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</si>
  <si>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</si>
  <si>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</si>
  <si>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</si>
  <si>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</si>
  <si>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</si>
  <si>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</si>
  <si>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MELAKSANAKAN PENGABDIAN KEPADA MASYARAKAT</t>
  </si>
  <si>
    <t>Telah melakukan melaksanakan pengabdian kepada masyarakat sebagai berikut :</t>
  </si>
  <si>
    <t>MELAKSANAKAN PENUNJANG TUGAS DOSEN</t>
  </si>
  <si>
    <t>Telah melaksanakan penunjang tugas Dosen sebagai berikut :</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</si>
  <si>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</si>
  <si>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</si>
  <si>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</si>
  <si>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</si>
  <si>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</si>
  <si>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</si>
  <si>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</si>
  <si>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</si>
  <si>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</si>
  <si>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</si>
  <si>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</si>
  <si>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Tempat dan Tanggal Lahir</t>
  </si>
  <si>
    <t>Jenis Kelamin</t>
  </si>
  <si>
    <t>Pangkat dan Golongan Ruang/TMT</t>
  </si>
  <si>
    <t>Jabatan Fungsional/TMT</t>
  </si>
  <si>
    <t>UNSUR UTAMA</t>
  </si>
  <si>
    <t>A.</t>
  </si>
  <si>
    <t>B.</t>
  </si>
  <si>
    <t>UNSUR PENUNJANG</t>
  </si>
  <si>
    <t>JUMLAH UNSUR UTAMA DAN UNSUR PENUNJANG</t>
  </si>
  <si>
    <t>Ditetapkan di : Padang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</si>
  <si>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</si>
  <si>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</si>
  <si>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</si>
  <si>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</si>
  <si>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</si>
  <si>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</si>
  <si>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</si>
  <si>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</si>
  <si>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</si>
  <si>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</si>
  <si>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</si>
  <si>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</si>
  <si>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</si>
  <si>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</si>
  <si>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</si>
  <si>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</si>
  <si>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Ketua jurusan pada politeknik/akademi/ sekretaris jurusan/bagian pada universitas/ institut/sekolah tinggi</t>
  </si>
  <si>
    <t>Pelaksanaan pendidikan</t>
  </si>
  <si>
    <t>Pelaksanaan penelitian</t>
  </si>
  <si>
    <t>Pelaksanaan pengabdian kepada masyarakat</t>
  </si>
  <si>
    <t>Jumlah Unsur Utama</t>
  </si>
  <si>
    <t>Jumlah Unsur Penunjang</t>
  </si>
  <si>
    <t>Penunjang tugas Dosen</t>
  </si>
  <si>
    <t xml:space="preserve">II. </t>
  </si>
  <si>
    <t>Jabatan</t>
  </si>
  <si>
    <t>Hasil penelitian atau hasil pemikiran yang dipublikasikan dalam bentuk buku</t>
  </si>
  <si>
    <t>Buku Referensi</t>
  </si>
  <si>
    <t>Hasil penelitian atau hasil pemikiran dalam buku yang dipublikasikan dan berisi berbagai tulisan dari berbagai penulis (book chapter):</t>
  </si>
  <si>
    <t>a)</t>
  </si>
  <si>
    <t>b)</t>
  </si>
  <si>
    <t>c)</t>
  </si>
  <si>
    <t>Hasil penelitian atau hasil pemikiran yang dipublikasikan:</t>
  </si>
  <si>
    <t>4)</t>
  </si>
  <si>
    <t>5)</t>
  </si>
  <si>
    <t>6)</t>
  </si>
  <si>
    <t>Menghasilkan karya ilmiah sesuai dengan bidang ilmunya:</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</si>
  <si>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</si>
  <si>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</si>
  <si>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</si>
  <si>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</si>
  <si>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</si>
  <si>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Hasil penelitian/pemikiran yang disajikan dalam koran/majalah populer/umum</t>
  </si>
  <si>
    <t>Hasil penelitian atau pemikiran atau kerjasama industri yang tidak dipublikasikan (tersimpan dalam perpustakaan)</t>
  </si>
  <si>
    <t>Menerjemahkan/menyadur buku ilmiah yang diterbitkan (ber ISBN)</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</si>
  <si>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</si>
  <si>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</si>
  <si>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</si>
  <si>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</si>
  <si>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Demikian pernyataan ini dibuat untuk dapat dipergunakan sebagaimana mestinya.</t>
  </si>
  <si>
    <t>`</t>
  </si>
  <si>
    <t>Melaksanakan perkulihan / tutorial dan membimbing, menguji serta menyelenggarakan pendidikan di laboratorium, praktek keguruan bengkel/ studio/kebun percobaan/teknologi pengajaran dan praktek lapangan.</t>
  </si>
  <si>
    <t>sks</t>
  </si>
  <si>
    <t>Sub total per semester</t>
  </si>
  <si>
    <t xml:space="preserve"> sks</t>
  </si>
  <si>
    <t>Membimbing seminar (maksimum 1 kum per semester)</t>
  </si>
  <si>
    <t>Sub total pembimbing utama</t>
  </si>
  <si>
    <t>Sub total pembimbing Pendamping</t>
  </si>
  <si>
    <t>Anggota Penguji</t>
  </si>
  <si>
    <t>Kegiatan</t>
  </si>
  <si>
    <t xml:space="preserve">Membimbing kuliah kerja nyata, pratek kerja nyata, praktek kerja lapangan </t>
  </si>
  <si>
    <t>Pembimbing Utama (Skripsi)</t>
  </si>
  <si>
    <t>Sub total Ketua Penguji</t>
  </si>
  <si>
    <t>Penasehat Akademik</t>
  </si>
  <si>
    <t>RESUME USUL PENETAPAN ANGKA KREDIT</t>
  </si>
  <si>
    <t>JABATAN AKADEMIK DOSEN UNIVERSITAS ANDALAS</t>
  </si>
  <si>
    <t>Jurusan</t>
  </si>
  <si>
    <t xml:space="preserve">Tanggal Penilaian </t>
  </si>
  <si>
    <t>KETERANGAN  PERORANGAN</t>
  </si>
  <si>
    <t>N a m a</t>
  </si>
  <si>
    <t>Pangkat dan Golongan Ruang / TMT</t>
  </si>
  <si>
    <t>Fakultas</t>
  </si>
  <si>
    <t xml:space="preserve">Diusulkan menjadi </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</si>
  <si>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</si>
  <si>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</si>
  <si>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</si>
  <si>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</si>
  <si>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</si>
  <si>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</si>
  <si>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</si>
  <si>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</si>
  <si>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</si>
  <si>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</si>
  <si>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</si>
  <si>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</si>
  <si>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10 %</t>
  </si>
  <si>
    <t>Tanda Centang</t>
  </si>
  <si>
    <t xml:space="preserve">1. </t>
  </si>
  <si>
    <t>Karena Telah Memenuhi Seluruh Persyaratan.</t>
  </si>
  <si>
    <t>Menyetujui :</t>
  </si>
  <si>
    <t>Lampiran IV.e.</t>
  </si>
  <si>
    <t>Dalam Bidang Ilmu</t>
  </si>
  <si>
    <t>Pertimbangan TPJA Fakultas</t>
  </si>
  <si>
    <t>Nama Tim Penilai</t>
  </si>
  <si>
    <t>Tanda Tangan</t>
  </si>
  <si>
    <t>......................</t>
  </si>
  <si>
    <t>setelah melengkapi persyaratan sbb :</t>
  </si>
  <si>
    <t>Keterangan :</t>
  </si>
  <si>
    <t>Kolom Warna Kuning :  Angka Kredit Kumulatif Inpasing Dosen (sesuai Lampiran III)</t>
  </si>
  <si>
    <t>Nomor :              /UN16.06.D/KP/2020</t>
  </si>
  <si>
    <t>URL Peer Review</t>
  </si>
  <si>
    <t>URL Dokumen/ Bukti Fisik</t>
  </si>
  <si>
    <t>Artikel/ Jurnal</t>
  </si>
  <si>
    <t>Jurnal Internasional Bereputasi</t>
  </si>
  <si>
    <t>Jurnal Internasional</t>
  </si>
  <si>
    <t>Nilai TPJA Unand</t>
  </si>
  <si>
    <t>Mhs. 1, BP. 1010......</t>
  </si>
  <si>
    <t>Pembimbing Pendamping/Pembantu (Skripsi)</t>
  </si>
  <si>
    <t xml:space="preserve">Ketua Penguji </t>
  </si>
  <si>
    <t>Sub total Anggota Penguji</t>
  </si>
  <si>
    <t>Penerapan Teknologi ...................</t>
  </si>
  <si>
    <t>Pengabdian Kepada Masyarakat Penyuluhan ............................</t>
  </si>
  <si>
    <t>PKM Kelompok ......................</t>
  </si>
  <si>
    <t>Pengabdian Kepada Masayarakat Peningkatan Pengetahuan Teknis .............</t>
  </si>
  <si>
    <t>Laporan PKM</t>
  </si>
  <si>
    <t>:  .............................</t>
  </si>
  <si>
    <t>_______________________</t>
  </si>
  <si>
    <t xml:space="preserve"> NIP ............................</t>
  </si>
  <si>
    <t>Kolom Warna Biru : Diisi oleh sesuai dengan hasil penilaian angka kredit Tim TPJA.</t>
  </si>
  <si>
    <t>Ketua TPJA</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</si>
  <si>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</si>
  <si>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</si>
  <si>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</si>
  <si>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</si>
  <si>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</si>
  <si>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</si>
  <si>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</si>
  <si>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</si>
  <si>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9</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</si>
  <si>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</si>
  <si>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</si>
  <si>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</si>
  <si>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</si>
  <si>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</si>
  <si>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</si>
  <si>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</si>
  <si>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</si>
  <si>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</si>
  <si>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</si>
  <si>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</si>
  <si>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</si>
  <si>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</si>
  <si>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</si>
  <si>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</si>
  <si>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</si>
  <si>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e.</t>
  </si>
  <si>
    <t>Nama legkap dengan gelar (termasuk Gelar Ijazah yang akan diusulkan)</t>
  </si>
  <si>
    <t>NIP/NIDN/NIDK</t>
  </si>
  <si>
    <t>NIP dan NIDN/NIDK</t>
  </si>
  <si>
    <t>Nomor Seri Kartu Pegawai</t>
  </si>
  <si>
    <t>Harus diisi</t>
  </si>
  <si>
    <t>SK Jabatan Akademik/Fungsional terakhir dan TMT (Terhitung Mulai Tanggal) SK</t>
  </si>
  <si>
    <t>SK Pangkat terakhir (kalau SK Pangkat sebelumnya berstatus CPNS maka di input TMT CPNS)</t>
  </si>
  <si>
    <t>Masa Kerja Golongan</t>
  </si>
  <si>
    <t>Lihat masa karja Golongan pada SK Pangkat Terakhir (Harus sama)</t>
  </si>
  <si>
    <t>Dihitung dari selisih TMT CPNS Ybs. sampai bulan dan tahun pengusulan DUPAK ini.</t>
  </si>
  <si>
    <t xml:space="preserve">Ketentuan Pengisian Penetapan Angka Kredit LAMA (Kolom Kuning): </t>
  </si>
  <si>
    <t>Pendidikan Sekolah</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</si>
  <si>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</si>
  <si>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</si>
  <si>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pada tanggal : </t>
  </si>
  <si>
    <t>Rektor Universitas Andalas</t>
  </si>
  <si>
    <t>Prof. Dr. Yuliandri, SH. MH.</t>
  </si>
  <si>
    <t>NIP. 196207181988111001</t>
  </si>
  <si>
    <t>Kolom biru harus disi</t>
  </si>
  <si>
    <t>Ijazah</t>
  </si>
  <si>
    <t>Tanggal Terbit/ Publish</t>
  </si>
  <si>
    <t>Petunjuk Pengisian, Batas Kepatutan Pengusulan, dan Angka Kredit Paling Tinggi setiap Item Usulan Karya Ilmiah</t>
  </si>
  <si>
    <t>Menghasilkan karya ilmiah:</t>
  </si>
  <si>
    <t>Hasil penelitian atau hasil pemikiran yang dipublikasikan dalam bentuk buku:</t>
  </si>
  <si>
    <t>Maksimum 1 buku/ tahun</t>
  </si>
  <si>
    <t>Angka kredit paling tinggi 40</t>
  </si>
  <si>
    <t>Judul Buku</t>
  </si>
  <si>
    <t>Penulis Buku</t>
  </si>
  <si>
    <t>ISBN</t>
  </si>
  <si>
    <t>Penerbit</t>
  </si>
  <si>
    <t>Jumlah Halaman</t>
  </si>
  <si>
    <t>Alamat menuju repository/server softcopy dari buku. Bagian yang harus ada : judul, kata pengantar, daftar isi dan minimal 50% isi buku (termasuk kesimpulan)</t>
  </si>
  <si>
    <t>URL menuju dokumen peer review (direct link ke http://repo.unand.ac.id/) Format PDF, 1 File, Minimal 2 hasil peer review.</t>
  </si>
  <si>
    <t>Angka kredit paling tinggi 20</t>
  </si>
  <si>
    <t>Angka kredit paling tinggi 15</t>
  </si>
  <si>
    <t>Judul Bab (Chapter)</t>
  </si>
  <si>
    <t>Penulis</t>
  </si>
  <si>
    <t>Editor</t>
  </si>
  <si>
    <t>Angka kredit paling tinggi 10</t>
  </si>
  <si>
    <t>Alamat menuju http://repo.unand.ac.id atau URL e-book resmi, dokumen terdiri dari : scan judul buku, daftar isi, chapter atau bab yang ditulis (termasuk kesimpulan)</t>
  </si>
  <si>
    <t>URL menuju dokumen peer review (direct link ke http://repo.unand.ac.id/) Format PDF, 1 File, Minimal 2 hasil peer reviewer.</t>
  </si>
  <si>
    <t>Hasil penelitian atau hasil pemikiran yang dipublikasikan dalam bentuk jurnal ilmiah :</t>
  </si>
  <si>
    <t>Batas kepatutan/pengakuan banyaknya publikasi di setiap nomor terbitan paling banyak 2 (dua) artikel karya ilmiah</t>
  </si>
  <si>
    <t>Angka kredit paling tinggi 40 (terindeks pada database internasional bereputasi dan berfaktor dampak)</t>
  </si>
  <si>
    <t>Nama Jurnal</t>
  </si>
  <si>
    <t>Volume Jurnal</t>
  </si>
  <si>
    <t>Nomor Jurnal</t>
  </si>
  <si>
    <t>Opsional/jika ada mohon diisi Issue/Nomor Jurnal</t>
  </si>
  <si>
    <t>Tahun Terbit</t>
  </si>
  <si>
    <t>Halaman</t>
  </si>
  <si>
    <t>ISSN</t>
  </si>
  <si>
    <t>DOI</t>
  </si>
  <si>
    <t>Alamat Web Jurnal</t>
  </si>
  <si>
    <t>Mulai tahun 2012, alamat ini harus mengarah ke web jurnal resmi, bukan sekadar repository. Sebaiknya, alamat ini langsung menuju halaman artikel (abstrak), bukan hanya halaman depan (homepage).</t>
  </si>
  <si>
    <t>URL menuju dokumen/full artikel jurnal atau menuju direct link ke http://repo.unand.ac.id/ jika artikel ini (jika tidak open access) yang meliputi: sampul jurnal, informasi dewan redaksi/editor, daftar isi, dan artikel</t>
  </si>
  <si>
    <t xml:space="preserve">SJR (Opsional) : </t>
  </si>
  <si>
    <t>Apabila Jurnal terindek Scimago, harus di isi nilai SJR sesuai tahun terbit artikel pada jurnal tersebut.</t>
  </si>
  <si>
    <t>Impact Factor (Opsional) :</t>
  </si>
  <si>
    <t>Apabila Jurnal terindek Thomson Reuters, harus di isi Nilai Impact Factor sesuai tahun terbit artikel pada jurnal tersebut.</t>
  </si>
  <si>
    <t>URL Dokumen Cek Similarity :</t>
  </si>
  <si>
    <t>URL menuju dokumen hasil pengecekan similarity atau originality (direct link ke http://repo.unand.ac.id/), bukan hasil scan tetapi hasil uji dari aplikasi turnitin.</t>
  </si>
  <si>
    <t xml:space="preserve">Apabila hasil uji kemiripan melebihi 25% terhadap 1 (satu) dokumen/primary source (tidak termasuk daftar pustaka, kemiripan kalimat yang kurang dari 3%, maka peer review secara subtansi harus memberikan pendapat ada tidaknya indikasi plagiasi.
</t>
  </si>
  <si>
    <t>URL Index Jurnal</t>
  </si>
  <si>
    <t>Contoh: https://www.scimagojr.com/journalsearch.php?q=28773&amp;tip=sid&amp;clean=0</t>
  </si>
  <si>
    <t>URL Dokumen Bukti Korespondensi</t>
  </si>
  <si>
    <t>Opsional/URL menuju dokumen bukti korespondensi karya ilmiah direct link ke http://repo.unand.ac.id/, apabila artikel diterbitkan pada jurnal/penerbit yang diragukan oleh Ditjen Dikti Kemendikbud</t>
  </si>
  <si>
    <t>Apakah ini syarat khusus?</t>
  </si>
  <si>
    <t>ya</t>
  </si>
  <si>
    <t>Diisi "YA/TIDAK"</t>
  </si>
  <si>
    <t>Keterangan Tambahan</t>
  </si>
  <si>
    <t>Opsional/keterangan tambahan, misalnya apabila URL dokumen terproteksi/tidak open access berikan informasi password disini.</t>
  </si>
  <si>
    <t>Judul Artikel</t>
  </si>
  <si>
    <t>tidak</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</si>
  <si>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</si>
  <si>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Jurnal Nasional Terakreditasi/Peringkat 1 dan 2 (SINTA)</t>
  </si>
  <si>
    <t>Angka kredit paling tinggi  25</t>
  </si>
  <si>
    <t>Contoh: http://sinta.ristekbrin.go.id/journals/detail?id=3621</t>
  </si>
  <si>
    <t>Jurnal Nasional DOAJ/CABI/Copernicus/Peringkat 3 dan 4 (SINTA)</t>
  </si>
  <si>
    <t>Contoh: http://sinta.ristekbrin.go.id/journals/detail?id=6324</t>
  </si>
  <si>
    <t>Jurnal Nasional Peringkat 5 dan 6 (SINTA)</t>
  </si>
  <si>
    <t xml:space="preserve">Angka kredit paling tinggi 15 </t>
  </si>
  <si>
    <t>Contoh: http://sinta.ristekbrin.go.id/journals/detail?id=5312</t>
  </si>
  <si>
    <t>Angka kredit paling tinggi 10 dan Paling tinggi 25% dari angka kredit unsur penelitian yang diperlukan untuk pengusulan ke Lektor Kepala dan Profesor</t>
  </si>
  <si>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</si>
  <si>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</si>
  <si>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</si>
  <si>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</si>
  <si>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Nama Seminar/Konferensi/Simposium</t>
  </si>
  <si>
    <t xml:space="preserve">Penyelenggara Seminar/Konferensi/Simposium </t>
  </si>
  <si>
    <t>Tanggal/ Waktu Pelaksanaan</t>
  </si>
  <si>
    <t xml:space="preserve">URL Web Prosiding </t>
  </si>
  <si>
    <t>Opsional/alamat menuju web prosiding (jika ada)</t>
  </si>
  <si>
    <t xml:space="preserve">ISBN/ISSN </t>
  </si>
  <si>
    <t>URL menuju direct link ke http://repo.unand.ac.id/  berisi dokumen meliputi : Sampul proceeding, informasi dewan redaksi/editor/steering committee dan panitia pelaksana, daftar isi, artikel dan sertifikat/pasport (jika tidak ada sertifikat)</t>
  </si>
  <si>
    <t>URL Index Prosiding</t>
  </si>
  <si>
    <t>Contoh: https://www.scimagojr.com/journalsearch.php?q=17700156736&amp;tip=sid&amp;clean=0</t>
  </si>
  <si>
    <t>URL Dokumen Cek Similarity atau Originality</t>
  </si>
  <si>
    <t>Opsional/URL menuju dokumen bukti korespondensi karya ilmiah direct link ke https://drive.google.com/, apabila artikel diterbitkan pada prosiding/penerbit yang diragukan oleh Ditjen Dikti Kemendikbud</t>
  </si>
  <si>
    <t>Opsional/keterangan tambahan, misalnya apabila URL dokumen/arikel terproteksi/tidak open access berikan informasi password disini.</t>
  </si>
  <si>
    <t>Internasional terindeks pada Scopus, IEEE, SPIE</t>
  </si>
  <si>
    <t>Angka kredit paling tinggi 25</t>
  </si>
  <si>
    <t>Contoh: https://www.scimagojr.com/journalsearch.php?q=40067&amp;tip=sid&amp;clean=0</t>
  </si>
  <si>
    <t xml:space="preserve"> Internasional</t>
  </si>
  <si>
    <t>Judul Poster</t>
  </si>
  <si>
    <t>URL menuju direct link ke http://repo.unand.ac.id/  berisi dokumen meliputi : Sampul proceeding, informasi dewan redaksi/editor/steering committee dan panitia pelaksana, daftar isi, poster dan sertifikat/pasport (jika tidak ada sertifikat)</t>
  </si>
  <si>
    <t>Angka kredit paling tinggi 5</t>
  </si>
  <si>
    <t>URL Web Penyelenggara</t>
  </si>
  <si>
    <t>Opsional/alamat menuju web seminar (jika ada)</t>
  </si>
  <si>
    <t>URL menuju direct link ke http://repo.unand.ac.id/, berisi dokumen meliputi : Makalah/materi presentasi, informasi steering committee dan panitia pelaksana, buku program dan sertifikat/pasport (jika tidak ada sertifikat)</t>
  </si>
  <si>
    <t>Angka kredit paling tinggi 3</t>
  </si>
  <si>
    <t>URL menuju direct link ke http://repo.unand.ac.id/  berisi dokumen meliputi : Sampul proceeding, informasi dewan redaksi/editor/steering committee dan panitia pelaksana, daftar isi, dan artikel.</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</si>
  <si>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</si>
  <si>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</si>
  <si>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Nama Koran/Majalah</t>
  </si>
  <si>
    <t>Tanggal Terbit/Edisi</t>
  </si>
  <si>
    <t>URL menuju direct link ke http://repo.unand.ac.id/, berisi Scan Artikel atau URL artikel Koran/Majalah.</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</si>
  <si>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</si>
  <si>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</si>
  <si>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Judul Artikel/ Penelitian</t>
  </si>
  <si>
    <t>Keterangan</t>
  </si>
  <si>
    <t>Opsional/keterangan tambahan Nomor Kontrak dan Nomor Surat Keterangan dokumen tersimpan/menjadi koleksi di Perpustakaan Universitas.</t>
  </si>
  <si>
    <t>Judul Asli</t>
  </si>
  <si>
    <t>Penulis Asli</t>
  </si>
  <si>
    <t>Judul Saduran</t>
  </si>
  <si>
    <t>Penulis/Penerjemah</t>
  </si>
  <si>
    <t>URL menuju direct link ke http://repo.unand.ac.id/, berisi : judul, kata pengantar, daftar isi dan minimal 50% isi buku.</t>
  </si>
  <si>
    <t xml:space="preserve">URL Peer Review </t>
  </si>
  <si>
    <t>Opsional, Keterangan tambahan, misalnya apabila URL dokumen terproteksi, berikan informasi password disini.</t>
  </si>
  <si>
    <t>Penulis/Pengedit</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</si>
  <si>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</si>
  <si>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</si>
  <si>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</si>
  <si>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Judul Paten</t>
  </si>
  <si>
    <t>Penulis/Inventor</t>
  </si>
  <si>
    <t>Nomor Paten</t>
  </si>
  <si>
    <t>Negara/Organisasi Pemberi Paten</t>
  </si>
  <si>
    <t>Alamat menuju website resmi yang mengeluarkan paten.</t>
  </si>
  <si>
    <t>Alamat Website</t>
  </si>
  <si>
    <t>Alamat menuju softcopy dokumen paten, sertifikat paten, bukti implementasi paten (URL dokumen direct link ke http://repo.unand.ac.id/)</t>
  </si>
  <si>
    <t xml:space="preserve">Internasional yang belum diimplementasikan di industri (paling sedikit diakui oleh 4 Negara) </t>
  </si>
  <si>
    <t>Angka kredit paling tinggi 50</t>
  </si>
  <si>
    <t>Alamat menuju softcopy dokumen paten dan sertifikat paten (URL dokumen direct link ke http://repo.unand.ac.id/)</t>
  </si>
  <si>
    <t>Nasional yang sudah diimplementasikan di industri</t>
  </si>
  <si>
    <t>Nasional yang belum diimplementasikan di industri</t>
  </si>
  <si>
    <t>Angka kredit paling tinggi 30</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</si>
  <si>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</si>
  <si>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</si>
  <si>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</si>
  <si>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Tanggal Terbit</t>
  </si>
  <si>
    <t>Bukti Implementasi</t>
  </si>
  <si>
    <t>URL menuju dokumen bukti implementasi dari Hak Cipta ini.</t>
  </si>
  <si>
    <t xml:space="preserve">Membuat rancangan dan karya teknologi yang tidak dipatenkan; rancangan dan karya seni monumental yang tidak terdaftar di HKI tetapi telah dipresentasikan pada forum yang teragenda: </t>
  </si>
  <si>
    <t>Judul Karya Teknologi/Seni</t>
  </si>
  <si>
    <t>Penulis/Penyusun</t>
  </si>
  <si>
    <t>Kedudukan/Peran</t>
  </si>
  <si>
    <t>(khusus seni)</t>
  </si>
  <si>
    <t>Jumlah Orang</t>
  </si>
  <si>
    <t>Jumlah orang yang terlibat dalam peran yang sama (khusus seni)</t>
  </si>
  <si>
    <t>Alamat Website/URL Dokumen</t>
  </si>
  <si>
    <t>Alamat menuju softcopy dokumen karya seni/karya teknologi (URL dokumen direct link ke http://repo.unand.ac.id/)</t>
  </si>
  <si>
    <t xml:space="preserve">NIP/NIDN/NIDK </t>
  </si>
  <si>
    <t>Jabatan Akademik Dosen / TMT</t>
  </si>
  <si>
    <t>Scan Bukti Dokumen dalam format PDF dan URL Dokumen direct link ke https://drive.google.com/</t>
  </si>
  <si>
    <t xml:space="preserve"> NIP/NIDN/NIDK</t>
  </si>
  <si>
    <t>Keanggotaan dalam tim penilai jabatan akademik dosen (tiap semester)</t>
  </si>
  <si>
    <t>Menjadi Asesor kegiatan seperti PAK, BKD, Hibah Penelitian dan Pengabdian (tiap kegiatan)</t>
  </si>
  <si>
    <t>Menjadi Asesor</t>
  </si>
  <si>
    <t>Hasil kegiatan pengabdian kepada masyarakat yang dipublikasikan di sebuah terbitan berkala/jurnal pengabdian kepada masyarakat atau teknologi tepat guna, merupakan diseminasi dari luaran program kegiatan Pengabdian kepada masvarakat, tiap karya</t>
  </si>
  <si>
    <t>Hasil kegiatan pengabdian kepada masyarakat yang dipublikasikan</t>
  </si>
  <si>
    <t>Nilai Maksimum 5</t>
  </si>
  <si>
    <t>Nilai Maksimum 3</t>
  </si>
  <si>
    <t>Berperan serta aktif dalam pengelolaan jurnal ilmiah (per-tahun)</t>
  </si>
  <si>
    <t>Editor/dewan penyunting/dewan redaksi jurnal ilmiah internasional</t>
  </si>
  <si>
    <t>Editor/dewan penyunting/dewan redaksi jurnal ilmiah nasional</t>
  </si>
  <si>
    <t>Nilai Maksimum 1</t>
  </si>
  <si>
    <t>Nilai Maksimum 0,5</t>
  </si>
  <si>
    <t>Nilai Maksimum 1,5</t>
  </si>
  <si>
    <t>Nilai Maksimum 4</t>
  </si>
  <si>
    <t>Nilai Maksimum 2</t>
  </si>
  <si>
    <t>Tingkat internasional, tiap program</t>
  </si>
  <si>
    <t>Tingkat nasional, tiap program</t>
  </si>
  <si>
    <t>Tingkat lokal, tiap program</t>
  </si>
  <si>
    <t>Menduduki jabatan pimpinan pada lembaga pemerintahan/pejabat negara yang harus dibebaskan dari jabatan organiknya, setiap semester</t>
  </si>
  <si>
    <t>Fakultas MIPA Universitas Andalas</t>
  </si>
  <si>
    <t>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t>
  </si>
  <si>
    <t>Fakultas MIPA</t>
  </si>
  <si>
    <t>Sekretaris jurusan pada politeknik/ akademik dan kepala laboratorium universitas/ institut/ sekolah tinggi/ politeknik/ akademi</t>
  </si>
  <si>
    <r>
      <t>Hasil penelitian atau hasil pemikiran dalam buku yang dipublikasikan dan berisi berbagai tulisan dari berbagai penulis (</t>
    </r>
    <r>
      <rPr>
        <b/>
        <i/>
        <sz val="10"/>
        <rFont val="Bookman Old Style"/>
        <family val="1"/>
      </rPr>
      <t>book chapter</t>
    </r>
    <r>
      <rPr>
        <b/>
        <sz val="10"/>
        <rFont val="Bookman Old Style"/>
        <family val="1"/>
      </rPr>
      <t>):</t>
    </r>
  </si>
  <si>
    <r>
      <t xml:space="preserve">Opsional/jika ada mohon diisi lengkap dengan format direct link seperti contoh: </t>
    </r>
    <r>
      <rPr>
        <b/>
        <sz val="10"/>
        <color theme="1"/>
        <rFont val="Bookman Old Style"/>
        <family val="1"/>
      </rPr>
      <t>https://doi.org/</t>
    </r>
    <r>
      <rPr>
        <sz val="10"/>
        <color theme="1"/>
        <rFont val="Bookman Old Style"/>
        <family val="1"/>
      </rPr>
      <t>10.25077/ajis.6.1.57-78.2017</t>
    </r>
  </si>
  <si>
    <t>Jurnal Nasional DOAJ/ CABI/ Copernicus/ Peringkat 3 dan 4 (SINTA)</t>
  </si>
  <si>
    <t>Jurnal Nasional di Luar Peringkat 1-6</t>
  </si>
  <si>
    <t>Melaksanakan pengembangan hasil pendidikan dan penelitian.</t>
  </si>
  <si>
    <t xml:space="preserve">Internasional </t>
  </si>
  <si>
    <t>Penata Muda Tk. I, III.b / 1 Maret 2019</t>
  </si>
  <si>
    <t>Belum Fungsional</t>
  </si>
  <si>
    <t>Ketua Jurusan Fisika</t>
  </si>
  <si>
    <t>199307302019031010</t>
  </si>
  <si>
    <t>Penata Muda Tk. I / III.b</t>
  </si>
  <si>
    <t>Surat Tanda Tamat Pelatihan (STTP)</t>
  </si>
  <si>
    <t>1. Semester ganjil 2019/2020 (Juli 2019 s/d Desember 2019)  maksimum 5,5 SKS per semester</t>
  </si>
  <si>
    <t>Semester Ganjil 2019/2020</t>
  </si>
  <si>
    <t>2. Semester genap 2019/2020 (Januari 2020 s/d Juni 2020 )  maksimum 5,5 SKS per semester</t>
  </si>
  <si>
    <t>Semester Genap 2019/2020</t>
  </si>
  <si>
    <t>3. Semester ganjil 2020/2021 (Juli 2020 s/d Desember 2020 )  maksimum 5,5 SKS per semester</t>
  </si>
  <si>
    <t>Fakultas MIPA Univesitas Andalas</t>
  </si>
  <si>
    <t>YA</t>
  </si>
  <si>
    <t>:  Matematika dan Ilmu Pengetahuan Alam</t>
  </si>
  <si>
    <t>MIPA</t>
  </si>
  <si>
    <t>Fisika</t>
  </si>
  <si>
    <t xml:space="preserve">Asisten Ahli </t>
  </si>
  <si>
    <t>0 Tahun</t>
  </si>
  <si>
    <t>Dekan Fakultas MIPA</t>
  </si>
  <si>
    <t>Prof. Dr. Syukri Arief</t>
  </si>
  <si>
    <t>23-29 Juli 2019</t>
  </si>
  <si>
    <t>Jam</t>
  </si>
  <si>
    <t>DISETUJUI/DIUSULKAN menjadi Asisten Ahli (150 Kum)</t>
  </si>
  <si>
    <t>DITOLAK DIUSULKAN menjadi Asisten Ahli (150 Kum) dengan alasan sbb:</t>
  </si>
  <si>
    <t>≥ 55 %</t>
  </si>
  <si>
    <t>≥ 25 %</t>
  </si>
  <si>
    <t>Sertifikat</t>
  </si>
  <si>
    <t>Open Acces Journal</t>
  </si>
  <si>
    <t>Melaksanakan pengembangan hasil pendidikan, dan penelitian yang dapat dimanfaatkan oleh masyarakat/industri, setiap program</t>
  </si>
  <si>
    <t>DAPAT DIPERTIMBANGKAN UNTUK DIANGKAT/DINAIKKAN DALAM 
JABATAN AKADEMIK ASISTEN AHLI / PANGKAT PENATA MUDA TK1 (III/B), DALAM MATA KULIAH ………………., TMT ……………….</t>
  </si>
  <si>
    <t>Semester Ganjil 2020/2021</t>
  </si>
  <si>
    <t>15 Agus s.d. 2 Nov 2020</t>
  </si>
  <si>
    <t>SK. Dekan Fak. MIPA No. 473/XIII/D/FMIPA-2019 dan Nilai Akhir Mahasiswa</t>
  </si>
  <si>
    <t>SK. Dekan Fak. MIPA No. 106/UN16.03.D/KPT/2020 dan Nilai Akhir Mahasiswa</t>
  </si>
  <si>
    <t>SK. Dekan Fak. MIPA No. 304/UN16.03.D/XIII/KPT/2020 dan Nilai Akhir Mahasiswa</t>
  </si>
  <si>
    <t>1. Semester ganjil 2019/2020 (Juli 2019 s/d Desember 2019)</t>
  </si>
  <si>
    <t>2. Semester genap 2019/2020 (Januari 2020 s/d Juni 2020 )</t>
  </si>
  <si>
    <t>3. Semester ganjil 2020/2021 (Juli 2020 s/d Desember 2020 )</t>
  </si>
  <si>
    <t>1. Membimbing mahasiswa kuliah kerja nyata, pratek kerja nyata, praktek kerja lapangan</t>
  </si>
  <si>
    <t>Mhs. 1, BP. 1810......</t>
  </si>
  <si>
    <t>2. Membimbing mahasiswa kuliah kerja nyata, pratek kerja nyata, praktek kerja lapangan</t>
  </si>
  <si>
    <t>Mhs. 1, BP. 1910......</t>
  </si>
  <si>
    <t>Mhs. 1, BP. 1710......</t>
  </si>
  <si>
    <t>1. Semester genap 2019/2020 (Januari 2020 s/d Juni 2020 )</t>
  </si>
  <si>
    <t>2. Semester ganjil 2020/2021 (Juli 2020 s/d Desember 2020 )</t>
  </si>
  <si>
    <t>Mhs. 2, BP. 1910......</t>
  </si>
  <si>
    <t>Mhs. 3, BP. 1910......</t>
  </si>
  <si>
    <t>Sebagai Panitia Sertifikasi AUN-QA Jurusan Fisika</t>
  </si>
  <si>
    <t>SK Dekan FMIPA No. 224/UN16.03.D/KPT/2020</t>
  </si>
  <si>
    <t>NIP. 196609181991031005</t>
  </si>
  <si>
    <t>Usulan Kenaikan Jabatan Akademik ke Asisten Ahli</t>
  </si>
  <si>
    <t>Sebagai Penulis Pertama pada Jurnal Nasional</t>
  </si>
  <si>
    <t>SCAN SK PNS</t>
  </si>
  <si>
    <t>Open Acces Jurnal</t>
  </si>
  <si>
    <t>Padang, 1 April 2021</t>
  </si>
  <si>
    <t>–</t>
  </si>
  <si>
    <t>https://bit.ly/3mYwVGJ</t>
  </si>
  <si>
    <t>https://bit.ly/34oWwCa</t>
  </si>
  <si>
    <t>https://bit.ly/3JVBImb</t>
  </si>
  <si>
    <t>https://bit.ly/3eUoIPg</t>
  </si>
  <si>
    <t>https://bit.ly/3pUVrdE</t>
  </si>
  <si>
    <t>Sri Rahayu Alfitri Usna, M.Si</t>
  </si>
  <si>
    <t>198905252019032020/0025058905</t>
  </si>
  <si>
    <t>B 00061006</t>
  </si>
  <si>
    <t>Pasar Baru Lakitan, 25 Mei 1989</t>
  </si>
  <si>
    <t>Perempuan</t>
  </si>
  <si>
    <t>Magister (S2) tahun 2015</t>
  </si>
  <si>
    <t>2 Tahun 9 Bulan</t>
  </si>
  <si>
    <t>Dr.Afdhal Muttaqin, M.Si.</t>
  </si>
  <si>
    <t>197704292005011002</t>
  </si>
  <si>
    <t>Penata / III.d</t>
  </si>
  <si>
    <t>Sri Rahayu Alfitri Usna, M.Si.</t>
  </si>
  <si>
    <t>198905252019032020</t>
  </si>
  <si>
    <t>Nomor Ijazah:  202024/I1.A/PP/X/IJZ/2/2015</t>
  </si>
  <si>
    <t>Nomor STTP: 00036308/LATSAR CPNS III/3008/017/LAN-KESDM/2020</t>
  </si>
  <si>
    <t>https://bit.ly/3Hyehx0</t>
  </si>
  <si>
    <t>Perkuliahan Spektroskopi dan Mikroskopi (A) Prodi S1 Fisika (12 Mahasiswa, 2 SKS, 2 Dosen Pengampu)</t>
  </si>
  <si>
    <t>SK. Dekan FATETA No. 167/XIII/D/FATETA-2019 dan Nilai Akhir Mahasiswa</t>
  </si>
  <si>
    <t>https://bit.ly/3G6nPPy</t>
  </si>
  <si>
    <t>Perkuliahan Fisika (B) Prodi S1 Biologi (40 Mahasiswa, 3 sks, 2 Dosen Pengampu)</t>
  </si>
  <si>
    <t>https://bit.ly/3t818H1</t>
  </si>
  <si>
    <t>Perkuliahan dan Praktikum Fisika Dasar (E) Prodi S1 Teknologi Hasil Pertanian (42 Mahasiswa, 2 SKS, 1 Dosen Pengampu)</t>
  </si>
  <si>
    <t>https://bit.ly/3q11wW0</t>
  </si>
  <si>
    <t>Perkuliahan Fisika Dasar II (A) Prodi S1 Kimia (33 Mahasiswa, 3 SKS, 1 Dosen Pengampu)</t>
  </si>
  <si>
    <t>Perkuliahan Elektromagnet I (A) (45 Mahasiswa, 3 SKS, 2 Dosen Pengampu)</t>
  </si>
  <si>
    <t>Perkuliahan Praktikum Fisika Dasar II (A) Prodi S1 Kimia (27 Mahasiswa, 1 SKS, 1 Dosen Pengampu)</t>
  </si>
  <si>
    <t>https://bit.ly/3F1HJtB</t>
  </si>
  <si>
    <t>https://bit.ly/3JMbSAG</t>
  </si>
  <si>
    <t>https://bit.ly/34tU8Kr</t>
  </si>
  <si>
    <t>SK. Dekan Fak. Teknik No. 319/UN16.03.D/XIII/KPT/2020 dan Nilai Akhir Mahasiswa</t>
  </si>
  <si>
    <t>Perkuliahan Fisika Dasar I (D), Prodi S1 Teknik Industri,
(31 Mahasiswa, 4 SKS, 1 Dosen)</t>
  </si>
  <si>
    <t>Perkuliahan Elektromagnet II, Prodi S1 Fisika, (45 Mahasiswa, 3 SKS, 2 Dosen Pengampu)</t>
  </si>
  <si>
    <t>https://bit.ly/3zAHVin</t>
  </si>
  <si>
    <t>https://bit.ly/3t4dZd9</t>
  </si>
  <si>
    <t>4. Semester ganjil 2020/2021 (Januari 2021 s/d Juni 2021 )  maksimum 5,5 SKS per semester</t>
  </si>
  <si>
    <t>SK Dekan FMIPA Unand, No. 137/UN16.03.D/XIII/KPT/2021 dan Nilai Akhir Mahasiswa</t>
  </si>
  <si>
    <t>Perkuliahan Fisika Dasar II (A), Prodi  S1 Kimia (28 Mahasiswa, 3 SKS, 1 orang dosen)</t>
  </si>
  <si>
    <t>Perkuliahan Material Maju (A), Prodi S1 Fisika, (38 Mahasiswa, 2 SKS, 1 Dosen Pengampu)</t>
  </si>
  <si>
    <t>https://bit.ly/34u6hz1</t>
  </si>
  <si>
    <t>https://bit.ly/3JNgkz7</t>
  </si>
  <si>
    <t>4. Semester genap 2020/2021 (Januari 2021 s/d Juni 2021 )</t>
  </si>
  <si>
    <t>1.  Semester ganjil 2020/2021 (Juli 2020 s/d Desember 2020 )</t>
  </si>
  <si>
    <t>2. Semester genap 2020/2021 (Januri 2021 s/d Juni 2021 )</t>
  </si>
  <si>
    <t>Sertifikat No. 32/UN.16.18/LP3M/2019</t>
  </si>
  <si>
    <t>05 s/d 09 April 2021</t>
  </si>
  <si>
    <t>Sertifikat No. 01/UN.16.18/LP3M/2021</t>
  </si>
  <si>
    <t>1. Pelatihan Pengembangan Keterampilan Dasar Instruksional (PEKERTI)</t>
  </si>
  <si>
    <t>2. Pelatihan Applied Aproach (AA)</t>
  </si>
  <si>
    <t>https://bit.ly/34kLygQ</t>
  </si>
  <si>
    <t>https://bit.ly/3zIB8n2</t>
  </si>
  <si>
    <t>NIP. 197704292005011002</t>
  </si>
  <si>
    <t>Sri Rahayu Alfitri Usna, Inge Magdalena Sutjahja, dan Daniel Kurnia</t>
  </si>
  <si>
    <t>Pengaruh Penambahan Nukleator SrCl2.6H2O dan Pengental HEC terhadap Efek Supercooling dan Pemisahan Fase PCM CaCl2.6H2</t>
  </si>
  <si>
    <t>Jurnal Wahana Fisika</t>
  </si>
  <si>
    <t>116-129</t>
  </si>
  <si>
    <t>2549-1989</t>
  </si>
  <si>
    <t>Jurusan Fisika, Universitas Pendidikan Indonesia</t>
  </si>
  <si>
    <t>Januari 2022</t>
  </si>
  <si>
    <t>https://doi.org/10.17509/wafi.v6i2</t>
  </si>
  <si>
    <t>https://ejournal.upi.edu/index.php/wafi</t>
  </si>
  <si>
    <t>https://ejournal.upi.edu/index.php/wafi/article/view/40317</t>
  </si>
  <si>
    <t>https://sinta.kemdikbud.go.id/journals/detail?id=1862</t>
  </si>
  <si>
    <t>Memberi latihan/penyuluhan/penataran/ ceramah pada masyarakat terjadwal/ terprogram</t>
  </si>
  <si>
    <t>1. Eksperimen tentang Gerak dan Gaya di SMPIT Ar Royyan Padang</t>
  </si>
  <si>
    <t>https://bit.ly/3t7pdxH</t>
  </si>
  <si>
    <t>https://bit.ly/33kbqJu</t>
  </si>
  <si>
    <t>3. Penerapan Metode Eksperimen dalam Pembelajaran Fisika Gelombang dan Optik di SMPIT Ar Royyan Padang</t>
  </si>
  <si>
    <t>2.Peningkatan Pemahaman Proteksi Radiasi bagi Guru-Guru SMP dan SMA Bidang Studi IPA di Kecamatan Pauh Kota Padang</t>
  </si>
  <si>
    <t>q</t>
  </si>
  <si>
    <t>Sebagai Peserta kegiatan Studium Generale "Addictive Manufacturing of Nature Inspired Architected Materials"</t>
  </si>
  <si>
    <t>Sebagai Peserta Webinar Untuk Desa-Ngopi #27 Topik: Dampingi Desa, Cerdas Merencanakan Pembangunan</t>
  </si>
  <si>
    <t xml:space="preserve">Sebagai Peserta Seminar Wahyu Memandu Ilmu (WMI) dengan Tema “Warisan Sains dan Teknologi Peradaban Islam dalam Pengembangan Teknologi Terkini” </t>
  </si>
  <si>
    <t>Sebagai Peserta Webinar on Fundamental Science: Bedrock of Innovation</t>
  </si>
  <si>
    <t>https://bit.ly/31BXvxF</t>
  </si>
  <si>
    <t>https://bit.ly/3f3IGXT</t>
  </si>
  <si>
    <t>https://bit.ly/3n7C6US</t>
  </si>
  <si>
    <t>https://bit.ly/3t64Tg3</t>
  </si>
  <si>
    <t>https://bit.ly/3n7jCUc</t>
  </si>
  <si>
    <t>10 Juni 2019 s/d 1 Juni 2021</t>
  </si>
  <si>
    <t>https://bit.ly/3zEUQQk</t>
  </si>
  <si>
    <t>Padang, 10 Januari 2022</t>
  </si>
  <si>
    <t>https://bit.ly/334nRsP</t>
  </si>
  <si>
    <t>https://bit.ly/3f3Ebg5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</si>
</sst>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_(* #,##0.000_);_(* \(#,##0.000\);_(* &quot;-&quot;???_);_(@_)"/>
    <numFmt numFmtId="167" formatCode="0_)"/>
    <numFmt numFmtId="168" formatCode="0."/>
    <numFmt numFmtId="169" formatCode="0.0"/>
    <numFmt numFmtId="170" formatCode="[$-409]d\-mmm\-yy;@"/>
    <numFmt numFmtId="171" formatCode="_-* #,##0_-;\-* #,##0_-;_-* &quot;-&quot;??_-;_-@_-"/>
    <numFmt numFmtId="172" formatCode="_-* #,##0.000_-;\-* #,##0.000_-;_-* &quot;-&quot;??_-;_-@_-"/>
  </numFmts>
  <fonts count="47" x14ac:knownFonts="1">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theme="1"/>
      <name val="Calibri"/>
      <family val="2"/>
      <scheme val="minor"/>
    </font>
    <font>
      <sz val="11"/>
      <color theme="1"/>
      <name val="Bookman Old Style"/>
      <family val="1"/>
    </font>
    <font>
      <b/>
      <sz val="11"/>
      <color theme="1"/>
      <name val="Bookman Old Style"/>
      <family val="1"/>
    </font>
    <font>
      <sz val="10"/>
      <color theme="1"/>
      <name val="Bookman Old Style"/>
      <family val="1"/>
    </font>
    <font>
      <sz val="10"/>
      <name val="Bookman Old Style"/>
      <family val="1"/>
    </font>
    <font>
      <b/>
      <sz val="10"/>
      <name val="Bookman Old Style"/>
      <family val="1"/>
    </font>
    <font>
      <b/>
      <sz val="11"/>
      <name val="Times New Roman"/>
      <family val="1"/>
    </font>
    <font>
      <sz val="11"/>
      <name val="Times New Roman"/>
      <family val="1"/>
    </font>
    <font>
      <sz val="11"/>
      <color theme="1"/>
      <name val="Times New Roman"/>
      <family val="1"/>
    </font>
    <font>
      <sz val="10"/>
      <name val="Times New Roman"/>
      <family val="1"/>
    </font>
    <font>
      <sz val="12"/>
      <name val="Times New Roman"/>
      <family val="1"/>
    </font>
    <font>
      <b/>
      <sz val="10"/>
      <name val="Times New Roman"/>
      <family val="1"/>
    </font>
    <font>
      <b/>
      <sz val="10"/>
      <name val="Arial"/>
      <family val="2"/>
    </font>
    <font>
      <u/>
      <sz val="7.7"/>
      <color theme="10"/>
      <name val="Calibri"/>
      <family val="2"/>
    </font>
    <font>
      <b/>
      <sz val="10"/>
      <color theme="1"/>
      <name val="Bookman Old Style"/>
      <family val="1"/>
    </font>
    <font>
      <b/>
      <sz val="10"/>
      <color theme="10"/>
      <name val="Bookman Old Style"/>
      <family val="1"/>
    </font>
    <font>
      <b/>
      <sz val="10"/>
      <color rgb="FF000000"/>
      <name val="Bookman Old Style"/>
      <family val="1"/>
    </font>
    <font>
      <b/>
      <u/>
      <sz val="11"/>
      <color theme="10"/>
      <name val="Bookman Old Style"/>
      <family val="1"/>
    </font>
    <font>
      <sz val="7.7"/>
      <name val="Calibri"/>
      <family val="2"/>
    </font>
    <font>
      <u/>
      <sz val="11"/>
      <color rgb="FF0000FF"/>
      <name val="Calibri"/>
      <family val="2"/>
      <scheme val="minor"/>
    </font>
    <font>
      <b/>
      <sz val="12"/>
      <name val="Bookman Old Style"/>
      <family val="1"/>
    </font>
    <font>
      <sz val="12"/>
      <name val="Bookman Old Style"/>
      <family val="1"/>
    </font>
    <font>
      <sz val="12"/>
      <color theme="1"/>
      <name val="Trebuchet MS"/>
      <family val="2"/>
    </font>
    <font>
      <sz val="12"/>
      <name val="Trebuchet MS"/>
      <family val="2"/>
    </font>
    <font>
      <sz val="10"/>
      <color rgb="FF000000"/>
      <name val="Bookman Old Style"/>
      <family val="1"/>
    </font>
    <font>
      <b/>
      <sz val="10"/>
      <color indexed="8"/>
      <name val="Bookman Old Style"/>
      <family val="1"/>
    </font>
    <font>
      <sz val="10"/>
      <color theme="1"/>
      <name val="Calibri"/>
      <family val="2"/>
      <scheme val="minor"/>
    </font>
    <font>
      <sz val="10"/>
      <color indexed="8"/>
      <name val="Bookman Old Style"/>
      <family val="1"/>
    </font>
    <font>
      <sz val="10"/>
      <color indexed="10"/>
      <name val="Bookman Old Style"/>
      <family val="1"/>
    </font>
    <font>
      <b/>
      <i/>
      <u/>
      <sz val="10"/>
      <color indexed="8"/>
      <name val="Bookman Old Style"/>
      <family val="1"/>
    </font>
    <font>
      <b/>
      <sz val="10"/>
      <color theme="1"/>
      <name val="Times New Roman"/>
      <family val="1"/>
    </font>
    <font>
      <sz val="10"/>
      <color theme="10"/>
      <name val="Bookman Old Style"/>
      <family val="1"/>
    </font>
    <font>
      <b/>
      <i/>
      <sz val="10"/>
      <name val="Bookman Old Style"/>
      <family val="1"/>
    </font>
    <font>
      <i/>
      <sz val="8"/>
      <name val="Times New Roman"/>
      <family val="1"/>
    </font>
    <font>
      <i/>
      <sz val="8"/>
      <name val="Arial"/>
      <family val="2"/>
    </font>
    <font>
      <sz val="8"/>
      <color theme="1"/>
      <name val="Calibri"/>
      <family val="2"/>
      <scheme val="minor"/>
    </font>
    <font>
      <sz val="8"/>
      <name val="Arial"/>
      <family val="2"/>
    </font>
    <font>
      <u/>
      <sz val="10"/>
      <name val="Bookman Old Style"/>
      <family val="1"/>
    </font>
    <font>
      <u/>
      <sz val="10"/>
      <color theme="10"/>
      <name val="Bookman Old Style"/>
      <family val="1"/>
    </font>
    <font>
      <u/>
      <sz val="12"/>
      <color theme="10"/>
      <name val="Bookman Old Style"/>
      <family val="1"/>
    </font>
    <font>
      <sz val="12"/>
      <color theme="1"/>
      <name val="Times New Roman"/>
      <family val="1"/>
    </font>
    <font>
      <u/>
      <sz val="12"/>
      <color rgb="FFFF0000"/>
      <name val="Bookman Old Style"/>
      <family val="1"/>
    </font>
  </fonts>
  <fills count="14">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4.9989318521683403E-2"/>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556">
    <xf numFmtId="0" fontId="0" fillId="0" borderId="0"/>
    <xf numFmtId="164" fontId="2" fillId="0" borderId="0" applyFont="0" applyFill="0" applyBorder="0" applyAlignment="0" applyProtection="0"/>
    <xf numFmtId="0" fontId="1" fillId="0" borderId="0"/>
    <xf numFmtId="0" fontId="5" fillId="0" borderId="0"/>
    <xf numFmtId="0" fontId="1" fillId="0" borderId="0"/>
    <xf numFmtId="0" fontId="18"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1" fontId="2" fillId="0" borderId="0" applyFont="0" applyFill="0" applyBorder="0" applyAlignment="0" applyProtection="0">
      <alignment vertical="center"/>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alignment vertical="center"/>
    </xf>
    <xf numFmtId="0" fontId="1" fillId="0" borderId="0">
      <alignment vertical="center"/>
    </xf>
    <xf numFmtId="0" fontId="2" fillId="0" borderId="0">
      <alignment vertical="center"/>
    </xf>
  </cellStyleXfs>
  <cellXfs count="1173">
    <xf numFmtId="0" fontId="0" fillId="0" borderId="0" xfId="0"/>
    <xf numFmtId="0" fontId="6" fillId="0" borderId="0" xfId="0" applyFont="1"/>
    <xf numFmtId="0" fontId="6" fillId="0" borderId="4" xfId="0" applyFont="1" applyBorder="1" applyAlignment="1">
      <alignment horizontal="center" vertical="center"/>
    </xf>
    <xf numFmtId="0" fontId="6" fillId="0" borderId="0" xfId="0" applyFont="1" applyAlignment="1">
      <alignmen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Fill="1" applyAlignment="1">
      <alignment vertical="center"/>
    </xf>
    <xf numFmtId="0" fontId="3" fillId="0" borderId="0" xfId="0" applyFont="1" applyAlignment="1">
      <alignment vertical="center"/>
    </xf>
    <xf numFmtId="0" fontId="8" fillId="0" borderId="0" xfId="0" applyFont="1"/>
    <xf numFmtId="0" fontId="8" fillId="0" borderId="0" xfId="0" applyFont="1" applyAlignment="1">
      <alignment vertical="center"/>
    </xf>
    <xf numFmtId="0" fontId="4" fillId="0" borderId="46" xfId="0" applyFont="1" applyBorder="1" applyAlignment="1">
      <alignment vertical="center"/>
    </xf>
    <xf numFmtId="0" fontId="6" fillId="0" borderId="1" xfId="0" applyFont="1" applyBorder="1" applyAlignment="1">
      <alignment vertical="center"/>
    </xf>
    <xf numFmtId="0" fontId="3" fillId="0" borderId="0" xfId="0" applyFont="1" applyAlignment="1">
      <alignment vertical="center" wrapText="1"/>
    </xf>
    <xf numFmtId="0" fontId="6" fillId="0" borderId="0" xfId="0" applyFont="1" applyAlignment="1">
      <alignment horizontal="left" vertical="center" wrapText="1"/>
    </xf>
    <xf numFmtId="0" fontId="3" fillId="0" borderId="0" xfId="0" applyFont="1" applyAlignment="1"/>
    <xf numFmtId="0" fontId="6" fillId="0" borderId="0" xfId="0" applyFont="1" applyFill="1"/>
    <xf numFmtId="0" fontId="6" fillId="0" borderId="1" xfId="0" applyFont="1" applyBorder="1" applyAlignment="1">
      <alignment horizontal="center" vertical="center"/>
    </xf>
    <xf numFmtId="0" fontId="12"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xf>
    <xf numFmtId="0" fontId="12" fillId="4" borderId="0" xfId="0" applyFont="1" applyFill="1"/>
    <xf numFmtId="0" fontId="12" fillId="0" borderId="0" xfId="0" applyFont="1"/>
    <xf numFmtId="0" fontId="15" fillId="0" borderId="0" xfId="0" applyFont="1"/>
    <xf numFmtId="15" fontId="12" fillId="4" borderId="0" xfId="0" applyNumberFormat="1" applyFont="1" applyFill="1"/>
    <xf numFmtId="0" fontId="14" fillId="0" borderId="1" xfId="0" applyFont="1" applyBorder="1"/>
    <xf numFmtId="0" fontId="0" fillId="0" borderId="1" xfId="0" applyBorder="1"/>
    <xf numFmtId="0" fontId="14" fillId="0" borderId="4" xfId="0" applyFont="1" applyBorder="1" applyAlignment="1">
      <alignment horizontal="center"/>
    </xf>
    <xf numFmtId="0" fontId="14" fillId="0" borderId="8" xfId="0" applyFont="1" applyBorder="1" applyAlignment="1">
      <alignment horizontal="center"/>
    </xf>
    <xf numFmtId="0" fontId="16" fillId="0" borderId="9" xfId="0" applyFont="1" applyBorder="1" applyAlignment="1">
      <alignment horizontal="center" vertical="top" wrapText="1"/>
    </xf>
    <xf numFmtId="0" fontId="16" fillId="0" borderId="4" xfId="0" applyFont="1" applyBorder="1" applyAlignment="1">
      <alignment horizontal="center" wrapText="1"/>
    </xf>
    <xf numFmtId="0" fontId="16" fillId="0" borderId="7" xfId="0" applyFont="1" applyBorder="1" applyAlignment="1">
      <alignment horizontal="center" wrapText="1"/>
    </xf>
    <xf numFmtId="0" fontId="16" fillId="0" borderId="4" xfId="0" applyFont="1" applyBorder="1" applyAlignment="1">
      <alignment horizontal="center" vertical="top" wrapText="1"/>
    </xf>
    <xf numFmtId="0" fontId="14" fillId="0" borderId="4" xfId="0" applyNumberFormat="1" applyFont="1" applyBorder="1" applyAlignment="1">
      <alignment horizontal="center" vertical="top" wrapText="1"/>
    </xf>
    <xf numFmtId="0" fontId="14" fillId="6" borderId="4" xfId="0" applyNumberFormat="1" applyFont="1" applyFill="1" applyBorder="1" applyAlignment="1">
      <alignment horizontal="center" vertical="top" wrapText="1"/>
    </xf>
    <xf numFmtId="0" fontId="14" fillId="0" borderId="9" xfId="0" applyNumberFormat="1" applyFont="1" applyFill="1" applyBorder="1" applyAlignment="1">
      <alignment horizontal="center" vertical="top" wrapText="1"/>
    </xf>
    <xf numFmtId="0" fontId="14" fillId="0" borderId="8" xfId="0" applyNumberFormat="1" applyFont="1" applyBorder="1" applyAlignment="1">
      <alignment horizontal="center" vertical="center" wrapText="1"/>
    </xf>
    <xf numFmtId="0" fontId="14" fillId="0" borderId="0" xfId="0" applyNumberFormat="1" applyFont="1"/>
    <xf numFmtId="0" fontId="14" fillId="7" borderId="6"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6" borderId="6" xfId="0" applyNumberFormat="1" applyFont="1" applyFill="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0" xfId="0" applyNumberFormat="1" applyFont="1" applyAlignment="1">
      <alignment horizontal="center" vertical="center"/>
    </xf>
    <xf numFmtId="0" fontId="14" fillId="0" borderId="6" xfId="0" applyNumberFormat="1" applyFont="1" applyBorder="1" applyAlignment="1">
      <alignment horizontal="center" vertical="center"/>
    </xf>
    <xf numFmtId="0" fontId="16" fillId="0" borderId="9" xfId="0" applyFont="1" applyBorder="1" applyAlignment="1">
      <alignment horizontal="center"/>
    </xf>
    <xf numFmtId="0" fontId="14" fillId="0" borderId="15" xfId="0" applyFont="1" applyBorder="1" applyAlignment="1">
      <alignment vertical="top" wrapText="1"/>
    </xf>
    <xf numFmtId="0" fontId="16" fillId="0" borderId="9" xfId="0" applyFont="1" applyBorder="1" applyAlignment="1">
      <alignment horizontal="center" wrapText="1"/>
    </xf>
    <xf numFmtId="0" fontId="14" fillId="0" borderId="13" xfId="0" applyFont="1" applyBorder="1" applyAlignment="1">
      <alignment vertical="top" wrapText="1"/>
    </xf>
    <xf numFmtId="0" fontId="14" fillId="0" borderId="19" xfId="0" applyFont="1" applyBorder="1" applyAlignment="1">
      <alignmen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9" xfId="0" applyFont="1" applyBorder="1" applyAlignment="1">
      <alignment horizontal="left" vertical="top" wrapText="1"/>
    </xf>
    <xf numFmtId="0" fontId="17" fillId="0" borderId="9" xfId="0" applyFont="1" applyBorder="1" applyAlignment="1">
      <alignment horizontal="center"/>
    </xf>
    <xf numFmtId="0" fontId="14" fillId="0" borderId="6" xfId="0" applyFont="1" applyBorder="1" applyAlignment="1">
      <alignment horizontal="left" wrapText="1"/>
    </xf>
    <xf numFmtId="0" fontId="14" fillId="0" borderId="0" xfId="0" applyFont="1" applyBorder="1" applyAlignment="1">
      <alignment wrapText="1"/>
    </xf>
    <xf numFmtId="0" fontId="16" fillId="0" borderId="0" xfId="0" applyFont="1" applyBorder="1" applyAlignment="1">
      <alignment wrapText="1"/>
    </xf>
    <xf numFmtId="0" fontId="14" fillId="0" borderId="12" xfId="0" applyFont="1" applyBorder="1" applyAlignment="1">
      <alignment horizontal="left" vertical="top" wrapText="1"/>
    </xf>
    <xf numFmtId="0" fontId="14" fillId="0" borderId="1" xfId="0" applyFont="1" applyBorder="1" applyAlignment="1">
      <alignment horizontal="left" vertical="top" wrapText="1"/>
    </xf>
    <xf numFmtId="0" fontId="14" fillId="0" borderId="13" xfId="0" applyFont="1" applyBorder="1" applyAlignment="1">
      <alignment horizontal="left" vertical="top" wrapText="1"/>
    </xf>
    <xf numFmtId="0" fontId="16" fillId="0" borderId="3" xfId="0" applyFont="1" applyBorder="1" applyAlignment="1">
      <alignment horizontal="center" vertical="center" wrapText="1"/>
    </xf>
    <xf numFmtId="0" fontId="16" fillId="0" borderId="4" xfId="0" applyFont="1" applyBorder="1" applyAlignment="1">
      <alignment horizontal="center" wrapText="1"/>
    </xf>
    <xf numFmtId="0" fontId="6" fillId="0" borderId="26" xfId="0" applyFont="1" applyBorder="1" applyAlignment="1">
      <alignment horizontal="center" vertical="center"/>
    </xf>
    <xf numFmtId="0" fontId="6" fillId="0" borderId="7" xfId="0" applyFont="1" applyBorder="1" applyAlignment="1">
      <alignment vertical="center"/>
    </xf>
    <xf numFmtId="0" fontId="6" fillId="0" borderId="0" xfId="0" applyFont="1" applyAlignment="1">
      <alignment horizontal="left" vertical="center"/>
    </xf>
    <xf numFmtId="0" fontId="7" fillId="0" borderId="7" xfId="0" applyFont="1" applyBorder="1" applyAlignment="1">
      <alignment horizontal="center"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6" fillId="0" borderId="29" xfId="0" applyFont="1" applyBorder="1" applyAlignment="1">
      <alignment horizontal="center" vertical="center"/>
    </xf>
    <xf numFmtId="0" fontId="14" fillId="0" borderId="8" xfId="1" applyNumberFormat="1" applyFont="1" applyBorder="1" applyAlignment="1">
      <alignment horizontal="center" vertical="center" wrapText="1"/>
    </xf>
    <xf numFmtId="49" fontId="8" fillId="7" borderId="0" xfId="0" applyNumberFormat="1" applyFont="1" applyFill="1"/>
    <xf numFmtId="49" fontId="8" fillId="0" borderId="0" xfId="0" applyNumberFormat="1" applyFont="1" applyFill="1"/>
    <xf numFmtId="0" fontId="10" fillId="0" borderId="0" xfId="0" applyNumberFormat="1" applyFont="1" applyFill="1" applyBorder="1" applyAlignment="1">
      <alignment horizontal="center" vertical="center"/>
    </xf>
    <xf numFmtId="0" fontId="10" fillId="7" borderId="4" xfId="0" applyNumberFormat="1" applyFont="1" applyFill="1" applyBorder="1" applyAlignment="1">
      <alignment horizontal="center" vertical="center" wrapText="1"/>
    </xf>
    <xf numFmtId="0" fontId="10" fillId="7" borderId="4" xfId="0" applyNumberFormat="1" applyFont="1" applyFill="1" applyBorder="1" applyAlignment="1">
      <alignment horizontal="center" vertical="center"/>
    </xf>
    <xf numFmtId="0" fontId="19" fillId="0" borderId="0" xfId="0" applyNumberFormat="1" applyFont="1" applyFill="1" applyAlignment="1">
      <alignment horizontal="center" vertical="center"/>
    </xf>
    <xf numFmtId="0" fontId="19" fillId="7" borderId="4" xfId="0" applyNumberFormat="1" applyFont="1" applyFill="1" applyBorder="1" applyAlignment="1">
      <alignment horizontal="center" vertical="center"/>
    </xf>
    <xf numFmtId="0" fontId="21" fillId="7" borderId="4" xfId="0" applyNumberFormat="1" applyFont="1" applyFill="1" applyBorder="1" applyAlignment="1">
      <alignment horizontal="center" vertical="center" wrapText="1"/>
    </xf>
    <xf numFmtId="0" fontId="21" fillId="7" borderId="8" xfId="0" applyNumberFormat="1" applyFont="1" applyFill="1" applyBorder="1" applyAlignment="1">
      <alignment horizontal="center" vertical="center" wrapText="1"/>
    </xf>
    <xf numFmtId="0" fontId="20" fillId="7" borderId="4" xfId="5" applyNumberFormat="1" applyFont="1" applyFill="1" applyBorder="1" applyAlignment="1" applyProtection="1">
      <alignment horizontal="center" vertical="center"/>
    </xf>
    <xf numFmtId="0" fontId="20" fillId="7" borderId="4" xfId="5" applyNumberFormat="1" applyFont="1" applyFill="1" applyBorder="1" applyAlignment="1" applyProtection="1">
      <alignment horizontal="center" vertical="center" wrapText="1"/>
    </xf>
    <xf numFmtId="0" fontId="19" fillId="7" borderId="4" xfId="0" applyNumberFormat="1" applyFont="1" applyFill="1" applyBorder="1" applyAlignment="1">
      <alignment horizontal="center"/>
    </xf>
    <xf numFmtId="0" fontId="19" fillId="7" borderId="6" xfId="0" applyNumberFormat="1" applyFont="1" applyFill="1" applyBorder="1" applyAlignment="1">
      <alignment horizontal="center" vertical="center"/>
    </xf>
    <xf numFmtId="0" fontId="19" fillId="7" borderId="8" xfId="0" applyNumberFormat="1" applyFont="1" applyFill="1" applyBorder="1" applyAlignment="1">
      <alignment horizontal="center" vertical="center"/>
    </xf>
    <xf numFmtId="0" fontId="19" fillId="7" borderId="6" xfId="0" applyNumberFormat="1" applyFont="1" applyFill="1" applyBorder="1" applyAlignment="1">
      <alignment horizontal="center"/>
    </xf>
    <xf numFmtId="0" fontId="10" fillId="0" borderId="0" xfId="0" quotePrefix="1" applyNumberFormat="1" applyFont="1" applyFill="1" applyBorder="1" applyAlignment="1">
      <alignment horizontal="center" vertical="top"/>
    </xf>
    <xf numFmtId="0" fontId="19" fillId="0" borderId="0" xfId="0" applyNumberFormat="1" applyFont="1" applyFill="1" applyAlignment="1">
      <alignment horizontal="center"/>
    </xf>
    <xf numFmtId="0" fontId="19" fillId="7" borderId="0" xfId="0" applyNumberFormat="1" applyFont="1" applyFill="1" applyAlignment="1">
      <alignment horizontal="center"/>
    </xf>
    <xf numFmtId="0" fontId="4" fillId="0" borderId="0" xfId="7" applyFont="1" applyAlignment="1">
      <alignment horizontal="center" vertical="center"/>
    </xf>
    <xf numFmtId="0" fontId="3" fillId="0" borderId="0" xfId="7" applyFont="1" applyAlignment="1">
      <alignment horizontal="center"/>
    </xf>
    <xf numFmtId="0" fontId="3" fillId="0" borderId="0" xfId="7" applyFont="1" applyAlignment="1">
      <alignment horizontal="left" wrapText="1"/>
    </xf>
    <xf numFmtId="0" fontId="6" fillId="0" borderId="0" xfId="7" applyFont="1"/>
    <xf numFmtId="0" fontId="4" fillId="0" borderId="0" xfId="7" applyFont="1" applyAlignment="1">
      <alignment horizontal="left" vertical="center"/>
    </xf>
    <xf numFmtId="0" fontId="4" fillId="0" borderId="4" xfId="7" applyFont="1" applyBorder="1" applyAlignment="1">
      <alignment horizontal="center" vertical="center"/>
    </xf>
    <xf numFmtId="0" fontId="4" fillId="0" borderId="4" xfId="7" applyFont="1" applyBorder="1" applyAlignment="1">
      <alignment horizontal="center" vertical="center" wrapText="1"/>
    </xf>
    <xf numFmtId="0" fontId="4" fillId="0" borderId="5" xfId="7" applyFont="1" applyBorder="1" applyAlignment="1">
      <alignment horizontal="center" vertical="center"/>
    </xf>
    <xf numFmtId="0" fontId="3" fillId="0" borderId="4" xfId="7" applyFont="1" applyBorder="1" applyAlignment="1">
      <alignment horizontal="center" vertical="center"/>
    </xf>
    <xf numFmtId="0" fontId="3" fillId="0" borderId="4" xfId="7" applyFont="1" applyBorder="1" applyAlignment="1">
      <alignment vertical="center" wrapText="1"/>
    </xf>
    <xf numFmtId="0" fontId="3" fillId="0" borderId="5" xfId="5" applyFont="1" applyBorder="1" applyAlignment="1" applyProtection="1">
      <alignment horizontal="left" vertical="center" wrapText="1"/>
    </xf>
    <xf numFmtId="0" fontId="6" fillId="0" borderId="0" xfId="7" applyFont="1" applyAlignment="1">
      <alignment vertical="center"/>
    </xf>
    <xf numFmtId="0" fontId="4" fillId="0" borderId="4" xfId="7" applyFont="1" applyBorder="1" applyAlignment="1">
      <alignment horizontal="left" vertical="center" wrapText="1"/>
    </xf>
    <xf numFmtId="0" fontId="3" fillId="0" borderId="4" xfId="7" applyFont="1" applyBorder="1" applyAlignment="1">
      <alignment horizontal="left" vertical="center" wrapText="1"/>
    </xf>
    <xf numFmtId="0" fontId="3" fillId="0" borderId="4" xfId="7" applyFont="1" applyBorder="1" applyAlignment="1">
      <alignment horizontal="center" vertical="top"/>
    </xf>
    <xf numFmtId="0" fontId="3" fillId="7" borderId="4" xfId="5" applyFont="1" applyFill="1" applyBorder="1" applyAlignment="1" applyProtection="1">
      <alignment horizontal="center" vertical="center" wrapText="1"/>
    </xf>
    <xf numFmtId="0" fontId="3" fillId="0" borderId="4" xfId="5" applyFont="1" applyBorder="1" applyAlignment="1" applyProtection="1">
      <alignment horizontal="left" vertical="center" wrapText="1"/>
    </xf>
    <xf numFmtId="0" fontId="4" fillId="3" borderId="4" xfId="7" applyFont="1" applyFill="1" applyBorder="1" applyAlignment="1">
      <alignment horizontal="center" vertical="center" wrapText="1"/>
    </xf>
    <xf numFmtId="0" fontId="22" fillId="3" borderId="4" xfId="5" applyFont="1" applyFill="1" applyBorder="1" applyAlignment="1" applyProtection="1">
      <alignment horizontal="left" vertical="center" wrapText="1"/>
    </xf>
    <xf numFmtId="0" fontId="4" fillId="3" borderId="4" xfId="5" applyFont="1" applyFill="1" applyBorder="1" applyAlignment="1" applyProtection="1">
      <alignment horizontal="left" vertical="center" wrapText="1"/>
    </xf>
    <xf numFmtId="0" fontId="4" fillId="3" borderId="4" xfId="5" applyFont="1" applyFill="1" applyBorder="1" applyAlignment="1" applyProtection="1">
      <alignment horizontal="center" vertical="center" wrapText="1"/>
    </xf>
    <xf numFmtId="0" fontId="3" fillId="0" borderId="0" xfId="7" applyFont="1" applyBorder="1" applyAlignment="1">
      <alignment horizontal="center" vertical="center"/>
    </xf>
    <xf numFmtId="0" fontId="3" fillId="0" borderId="0" xfId="7" applyFont="1" applyBorder="1" applyAlignment="1">
      <alignment vertical="center" wrapText="1"/>
    </xf>
    <xf numFmtId="0" fontId="18" fillId="0" borderId="0" xfId="5" applyBorder="1" applyAlignment="1" applyProtection="1">
      <alignment horizontal="left" vertical="center" wrapText="1"/>
    </xf>
    <xf numFmtId="0" fontId="3" fillId="0" borderId="0" xfId="5" applyFont="1" applyBorder="1" applyAlignment="1" applyProtection="1">
      <alignment horizontal="left" vertical="center" wrapText="1"/>
    </xf>
    <xf numFmtId="0" fontId="23" fillId="0" borderId="0" xfId="5" applyFont="1" applyBorder="1" applyAlignment="1" applyProtection="1">
      <alignment horizontal="center" vertical="center" wrapText="1"/>
    </xf>
    <xf numFmtId="0" fontId="23" fillId="0" borderId="0" xfId="5" applyFont="1" applyBorder="1" applyAlignment="1" applyProtection="1">
      <alignment horizontal="left" vertical="center" wrapText="1"/>
    </xf>
    <xf numFmtId="0" fontId="6" fillId="0" borderId="0" xfId="7" applyFont="1" applyAlignment="1">
      <alignment vertical="center" wrapText="1"/>
    </xf>
    <xf numFmtId="0" fontId="3" fillId="0" borderId="0" xfId="7" applyFont="1" applyAlignment="1">
      <alignment vertical="center"/>
    </xf>
    <xf numFmtId="0" fontId="4" fillId="0" borderId="22" xfId="0" applyFont="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 xfId="0" applyNumberFormat="1" applyFont="1" applyBorder="1" applyAlignment="1">
      <alignment vertical="center"/>
    </xf>
    <xf numFmtId="0" fontId="6" fillId="0" borderId="28" xfId="0" applyNumberFormat="1" applyFont="1" applyBorder="1" applyAlignment="1">
      <alignment vertical="center"/>
    </xf>
    <xf numFmtId="171" fontId="6" fillId="0" borderId="0" xfId="6" applyNumberFormat="1" applyFont="1" applyAlignment="1">
      <alignment vertical="center"/>
    </xf>
    <xf numFmtId="172" fontId="6" fillId="0" borderId="0" xfId="0" applyNumberFormat="1" applyFont="1" applyAlignment="1">
      <alignment vertical="center"/>
    </xf>
    <xf numFmtId="0" fontId="6" fillId="0" borderId="43" xfId="0" applyFont="1" applyBorder="1" applyAlignment="1">
      <alignment horizontal="center" vertical="center"/>
    </xf>
    <xf numFmtId="0" fontId="3" fillId="0" borderId="4" xfId="0" applyNumberFormat="1" applyFont="1" applyBorder="1" applyAlignment="1">
      <alignment horizontal="right" vertical="center" indent="1"/>
    </xf>
    <xf numFmtId="0" fontId="6" fillId="0" borderId="28" xfId="0" applyNumberFormat="1" applyFont="1" applyBorder="1" applyAlignment="1">
      <alignment horizontal="right" vertical="center" indent="1"/>
    </xf>
    <xf numFmtId="2" fontId="3" fillId="0" borderId="4" xfId="0" applyNumberFormat="1" applyFont="1" applyBorder="1" applyAlignment="1">
      <alignment horizontal="right" vertical="center" indent="1"/>
    </xf>
    <xf numFmtId="2" fontId="6" fillId="0" borderId="28" xfId="0" applyNumberFormat="1" applyFont="1" applyBorder="1" applyAlignment="1">
      <alignment horizontal="right" vertical="center" indent="1"/>
    </xf>
    <xf numFmtId="171" fontId="6" fillId="0" borderId="0" xfId="0" applyNumberFormat="1" applyFont="1" applyAlignment="1">
      <alignment vertical="center"/>
    </xf>
    <xf numFmtId="0" fontId="6" fillId="0" borderId="44" xfId="0" applyFont="1" applyBorder="1" applyAlignment="1">
      <alignment horizontal="center" vertical="center"/>
    </xf>
    <xf numFmtId="2" fontId="4" fillId="0" borderId="4" xfId="0" applyNumberFormat="1" applyFont="1" applyBorder="1" applyAlignment="1">
      <alignment horizontal="right" vertical="center" indent="1"/>
    </xf>
    <xf numFmtId="2" fontId="4" fillId="0" borderId="27" xfId="0" applyNumberFormat="1" applyFont="1" applyBorder="1" applyAlignment="1">
      <alignment horizontal="right" vertical="center" indent="1"/>
    </xf>
    <xf numFmtId="0" fontId="4" fillId="0" borderId="4" xfId="0" applyNumberFormat="1" applyFont="1" applyBorder="1" applyAlignment="1">
      <alignment horizontal="right" vertical="center" indent="1"/>
    </xf>
    <xf numFmtId="0" fontId="6" fillId="0" borderId="12" xfId="0" applyFont="1" applyBorder="1" applyAlignment="1">
      <alignment vertical="center"/>
    </xf>
    <xf numFmtId="0" fontId="6" fillId="0" borderId="13" xfId="0" applyFont="1" applyBorder="1" applyAlignment="1">
      <alignment vertical="center"/>
    </xf>
    <xf numFmtId="0" fontId="6" fillId="0" borderId="4" xfId="0" applyNumberFormat="1" applyFont="1" applyBorder="1" applyAlignment="1">
      <alignment horizontal="right" vertical="center" indent="1"/>
    </xf>
    <xf numFmtId="0" fontId="4" fillId="0" borderId="8" xfId="0" applyNumberFormat="1" applyFont="1" applyBorder="1" applyAlignment="1">
      <alignment horizontal="right" vertical="center" indent="1"/>
    </xf>
    <xf numFmtId="0" fontId="4" fillId="0" borderId="52" xfId="0" applyNumberFormat="1" applyFont="1" applyBorder="1" applyAlignment="1">
      <alignment horizontal="right" vertical="center" indent="1"/>
    </xf>
    <xf numFmtId="2" fontId="4" fillId="0" borderId="5" xfId="0" applyNumberFormat="1" applyFont="1" applyBorder="1" applyAlignment="1">
      <alignment horizontal="right" vertical="center" indent="1"/>
    </xf>
    <xf numFmtId="2" fontId="4" fillId="0" borderId="28" xfId="0" applyNumberFormat="1" applyFont="1" applyBorder="1" applyAlignment="1">
      <alignment horizontal="right" vertical="center" indent="1"/>
    </xf>
    <xf numFmtId="0" fontId="6" fillId="0" borderId="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25"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8" fillId="0" borderId="0" xfId="0" applyFont="1" applyAlignment="1">
      <alignment horizontal="center"/>
    </xf>
    <xf numFmtId="49" fontId="9" fillId="0" borderId="0" xfId="0" applyNumberFormat="1" applyFont="1" applyFill="1"/>
    <xf numFmtId="0" fontId="19" fillId="0" borderId="0" xfId="0" applyFont="1"/>
    <xf numFmtId="0" fontId="19" fillId="0" borderId="0" xfId="0" applyFont="1" applyAlignment="1">
      <alignment vertical="center"/>
    </xf>
    <xf numFmtId="0" fontId="8" fillId="0" borderId="0" xfId="0" applyFont="1" applyAlignment="1">
      <alignment wrapText="1"/>
    </xf>
    <xf numFmtId="0" fontId="8" fillId="0" borderId="0" xfId="0" applyFont="1" applyAlignment="1">
      <alignment horizontal="left" wrapText="1"/>
    </xf>
    <xf numFmtId="0" fontId="10" fillId="7" borderId="9" xfId="0" applyNumberFormat="1" applyFont="1" applyFill="1" applyBorder="1" applyAlignment="1">
      <alignment horizontal="center" vertical="center" wrapText="1"/>
    </xf>
    <xf numFmtId="0" fontId="10" fillId="7" borderId="9" xfId="0" applyNumberFormat="1" applyFont="1" applyFill="1" applyBorder="1" applyAlignment="1">
      <alignment horizontal="center" vertical="center"/>
    </xf>
    <xf numFmtId="0" fontId="20" fillId="7" borderId="9" xfId="5" applyNumberFormat="1" applyFont="1" applyFill="1" applyBorder="1" applyAlignment="1" applyProtection="1">
      <alignment horizontal="center" vertical="center" wrapText="1"/>
    </xf>
    <xf numFmtId="0" fontId="16" fillId="0" borderId="0" xfId="0" applyFont="1" applyBorder="1" applyAlignment="1">
      <alignment horizontal="center" wrapText="1"/>
    </xf>
    <xf numFmtId="0" fontId="16" fillId="0" borderId="11" xfId="0" applyFont="1" applyBorder="1" applyAlignment="1">
      <alignment horizont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9" xfId="0" applyFont="1" applyBorder="1" applyAlignment="1">
      <alignment horizontal="left" vertical="top" wrapText="1"/>
    </xf>
    <xf numFmtId="0" fontId="3" fillId="0" borderId="0" xfId="0" applyFont="1" applyFill="1" applyAlignment="1"/>
    <xf numFmtId="0" fontId="3" fillId="0" borderId="0" xfId="0" applyFont="1" applyFill="1" applyAlignment="1">
      <alignment horizontal="right"/>
    </xf>
    <xf numFmtId="0" fontId="6" fillId="0" borderId="4" xfId="0" applyFont="1" applyFill="1" applyBorder="1" applyAlignment="1">
      <alignment horizontal="left" vertical="center"/>
    </xf>
    <xf numFmtId="0" fontId="6" fillId="0" borderId="4" xfId="0" applyNumberFormat="1" applyFont="1" applyFill="1" applyBorder="1" applyAlignment="1">
      <alignment vertical="center"/>
    </xf>
    <xf numFmtId="0" fontId="6" fillId="0" borderId="4" xfId="0" applyNumberFormat="1" applyFont="1" applyFill="1" applyBorder="1" applyAlignment="1">
      <alignment horizontal="right" vertical="center" indent="1"/>
    </xf>
    <xf numFmtId="0" fontId="4" fillId="0" borderId="4" xfId="0" applyNumberFormat="1" applyFont="1" applyFill="1" applyBorder="1" applyAlignment="1">
      <alignment horizontal="right" vertical="center" indent="1"/>
    </xf>
    <xf numFmtId="0" fontId="4" fillId="0" borderId="8" xfId="0" applyNumberFormat="1" applyFont="1" applyFill="1" applyBorder="1" applyAlignment="1">
      <alignment horizontal="right" vertical="center" indent="1"/>
    </xf>
    <xf numFmtId="0" fontId="6" fillId="0" borderId="0" xfId="0" applyFont="1" applyFill="1" applyAlignment="1">
      <alignment horizontal="left" vertical="center"/>
    </xf>
    <xf numFmtId="0" fontId="6" fillId="0" borderId="0" xfId="0" applyFont="1" applyFill="1" applyAlignment="1">
      <alignment horizontal="right" vertical="center"/>
    </xf>
    <xf numFmtId="0" fontId="6" fillId="0" borderId="0" xfId="0" quotePrefix="1" applyFont="1" applyFill="1" applyAlignment="1">
      <alignment vertical="center"/>
    </xf>
    <xf numFmtId="0" fontId="8" fillId="0" borderId="0" xfId="0" applyFont="1" applyBorder="1" applyAlignment="1">
      <alignment horizontal="center" vertical="top"/>
    </xf>
    <xf numFmtId="0" fontId="8" fillId="0" borderId="0" xfId="0" applyFont="1" applyBorder="1"/>
    <xf numFmtId="0" fontId="8" fillId="0" borderId="0" xfId="0" applyFont="1" applyAlignment="1">
      <alignment horizontal="center" vertical="top"/>
    </xf>
    <xf numFmtId="0" fontId="8" fillId="0" borderId="0" xfId="0" applyFont="1" applyAlignment="1">
      <alignment vertical="top"/>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horizontal="left" vertical="center"/>
    </xf>
    <xf numFmtId="0" fontId="29" fillId="0" borderId="0" xfId="0" applyFont="1"/>
    <xf numFmtId="0" fontId="9" fillId="0" borderId="0" xfId="0" applyFont="1" applyFill="1" applyBorder="1"/>
    <xf numFmtId="0" fontId="9" fillId="0" borderId="0" xfId="0" applyFont="1" applyFill="1" applyBorder="1" applyAlignment="1">
      <alignment horizontal="left" vertical="center"/>
    </xf>
    <xf numFmtId="0" fontId="9"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5" xfId="0" applyFont="1" applyFill="1" applyBorder="1" applyAlignment="1">
      <alignment horizontal="left"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horizontal="center" vertical="center"/>
    </xf>
    <xf numFmtId="0" fontId="30" fillId="0" borderId="8" xfId="0" applyFont="1" applyBorder="1" applyAlignment="1">
      <alignment horizontal="center" vertical="center"/>
    </xf>
    <xf numFmtId="1"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xf>
    <xf numFmtId="0" fontId="9" fillId="0" borderId="0" xfId="0" applyFont="1" applyFill="1" applyAlignment="1">
      <alignment horizontal="center"/>
    </xf>
    <xf numFmtId="0" fontId="9" fillId="0" borderId="9" xfId="0" applyFont="1" applyFill="1" applyBorder="1" applyAlignment="1">
      <alignment horizontal="center" vertical="center"/>
    </xf>
    <xf numFmtId="0" fontId="32" fillId="0" borderId="8" xfId="0" applyFont="1" applyBorder="1" applyAlignment="1">
      <alignment horizontal="center" vertical="center"/>
    </xf>
    <xf numFmtId="0"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horizontal="center"/>
    </xf>
    <xf numFmtId="0" fontId="8" fillId="0" borderId="9"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horizontal="center" vertical="center"/>
    </xf>
    <xf numFmtId="0" fontId="32" fillId="0" borderId="4" xfId="0" applyFont="1" applyBorder="1" applyAlignment="1">
      <alignment horizontal="center" vertical="center"/>
    </xf>
    <xf numFmtId="0" fontId="8" fillId="0" borderId="4" xfId="0" applyFont="1" applyBorder="1"/>
    <xf numFmtId="0" fontId="8" fillId="0" borderId="9" xfId="0" applyFont="1" applyBorder="1" applyAlignment="1">
      <alignment horizontal="center" vertical="center"/>
    </xf>
    <xf numFmtId="0" fontId="8" fillId="0" borderId="19" xfId="0" applyFont="1" applyBorder="1" applyAlignment="1">
      <alignment vertical="center" wrapText="1"/>
    </xf>
    <xf numFmtId="0" fontId="8" fillId="0" borderId="5" xfId="0" applyFont="1" applyBorder="1" applyAlignment="1">
      <alignment vertical="center"/>
    </xf>
    <xf numFmtId="0" fontId="8" fillId="0" borderId="2"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4" xfId="0" applyFont="1" applyBorder="1" applyAlignment="1">
      <alignment horizontal="center" vertical="center" wrapText="1"/>
    </xf>
    <xf numFmtId="0" fontId="10" fillId="0" borderId="9" xfId="0" applyFont="1" applyBorder="1" applyAlignment="1">
      <alignment horizontal="center" vertical="center"/>
    </xf>
    <xf numFmtId="0" fontId="30" fillId="0" borderId="4" xfId="0" applyFont="1" applyBorder="1" applyAlignment="1">
      <alignment horizontal="center" vertical="center"/>
    </xf>
    <xf numFmtId="0" fontId="19" fillId="0" borderId="4" xfId="0" applyFont="1" applyBorder="1" applyAlignment="1">
      <alignment horizontal="center" vertical="center" wrapText="1"/>
    </xf>
    <xf numFmtId="0" fontId="19" fillId="0" borderId="4" xfId="0" applyFont="1" applyBorder="1"/>
    <xf numFmtId="0" fontId="9" fillId="0" borderId="9" xfId="0" applyFont="1" applyBorder="1" applyAlignment="1">
      <alignment horizontal="center" vertical="top"/>
    </xf>
    <xf numFmtId="0" fontId="9" fillId="0" borderId="8" xfId="0" applyFont="1" applyBorder="1" applyAlignment="1">
      <alignment horizontal="center" vertical="top" wrapText="1"/>
    </xf>
    <xf numFmtId="0" fontId="8" fillId="0" borderId="7" xfId="0" applyFont="1" applyBorder="1" applyAlignment="1">
      <alignment horizontal="center" vertical="center" wrapText="1"/>
    </xf>
    <xf numFmtId="0" fontId="9" fillId="0" borderId="6" xfId="0" applyFont="1" applyBorder="1" applyAlignment="1">
      <alignment horizontal="center" vertical="top" wrapText="1"/>
    </xf>
    <xf numFmtId="0" fontId="29" fillId="0" borderId="5" xfId="0" applyFont="1" applyBorder="1" applyAlignment="1">
      <alignment vertical="top"/>
    </xf>
    <xf numFmtId="0" fontId="29" fillId="0" borderId="4" xfId="0" applyFont="1" applyBorder="1" applyAlignment="1">
      <alignment vertical="top"/>
    </xf>
    <xf numFmtId="0" fontId="9" fillId="0" borderId="9" xfId="0" applyFont="1" applyBorder="1" applyAlignment="1">
      <alignment vertical="top"/>
    </xf>
    <xf numFmtId="0" fontId="9" fillId="0" borderId="8" xfId="0" applyFont="1" applyBorder="1" applyAlignment="1">
      <alignment horizontal="center"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center" vertical="center" wrapText="1"/>
    </xf>
    <xf numFmtId="0" fontId="9" fillId="0" borderId="4" xfId="0" applyFont="1" applyBorder="1" applyAlignment="1">
      <alignment vertical="center" wrapText="1"/>
    </xf>
    <xf numFmtId="0" fontId="33" fillId="2" borderId="9" xfId="0" applyFont="1" applyFill="1" applyBorder="1" applyAlignment="1">
      <alignment horizontal="center" vertical="top" wrapText="1"/>
    </xf>
    <xf numFmtId="0" fontId="9" fillId="0" borderId="9" xfId="0" applyFont="1" applyBorder="1" applyAlignment="1">
      <alignment horizontal="center" vertical="top" wrapText="1"/>
    </xf>
    <xf numFmtId="0" fontId="32" fillId="2" borderId="4" xfId="0" applyFont="1" applyFill="1" applyBorder="1" applyAlignment="1">
      <alignment horizontal="center" vertical="center" wrapText="1"/>
    </xf>
    <xf numFmtId="0" fontId="32" fillId="2" borderId="9" xfId="0" applyFont="1" applyFill="1" applyBorder="1" applyAlignment="1">
      <alignment horizontal="center" vertical="top"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4" xfId="0" applyFont="1" applyBorder="1" applyAlignment="1">
      <alignment horizontal="center" vertical="center" wrapText="1"/>
    </xf>
    <xf numFmtId="0" fontId="32" fillId="2" borderId="9" xfId="0" applyFont="1" applyFill="1" applyBorder="1" applyAlignment="1">
      <alignment vertical="center" wrapText="1"/>
    </xf>
    <xf numFmtId="0" fontId="9" fillId="0" borderId="6" xfId="0" applyFont="1" applyBorder="1" applyAlignment="1">
      <alignment vertical="center" wrapText="1"/>
    </xf>
    <xf numFmtId="0" fontId="32" fillId="2" borderId="5" xfId="0" applyFont="1" applyFill="1" applyBorder="1" applyAlignment="1">
      <alignment vertical="center" wrapText="1"/>
    </xf>
    <xf numFmtId="0" fontId="32" fillId="2" borderId="4" xfId="0" applyFont="1" applyFill="1" applyBorder="1" applyAlignment="1">
      <alignment vertical="center" wrapText="1"/>
    </xf>
    <xf numFmtId="0" fontId="9" fillId="0" borderId="5" xfId="0" applyFont="1" applyFill="1" applyBorder="1" applyAlignment="1">
      <alignment vertical="center"/>
    </xf>
    <xf numFmtId="0" fontId="9" fillId="0" borderId="4" xfId="0" applyFont="1" applyFill="1" applyBorder="1" applyAlignment="1">
      <alignment vertical="center"/>
    </xf>
    <xf numFmtId="0" fontId="32" fillId="2" borderId="9" xfId="0" applyFont="1" applyFill="1" applyBorder="1" applyAlignment="1">
      <alignment horizontal="center" vertical="top"/>
    </xf>
    <xf numFmtId="0" fontId="9" fillId="0" borderId="1" xfId="0" applyFont="1" applyBorder="1" applyAlignment="1">
      <alignment horizontal="left" vertical="center" wrapText="1"/>
    </xf>
    <xf numFmtId="0" fontId="32" fillId="2"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Border="1" applyAlignment="1">
      <alignment horizontal="left" vertical="center" wrapText="1"/>
    </xf>
    <xf numFmtId="0" fontId="9" fillId="0" borderId="4" xfId="0" applyFont="1" applyBorder="1" applyAlignment="1">
      <alignment horizontal="center" vertical="top" wrapText="1"/>
    </xf>
    <xf numFmtId="0" fontId="8" fillId="0" borderId="4" xfId="0" applyFont="1" applyBorder="1" applyAlignment="1">
      <alignment horizontal="center" vertical="top" wrapText="1"/>
    </xf>
    <xf numFmtId="0" fontId="32" fillId="0" borderId="4" xfId="0" applyFont="1" applyBorder="1" applyAlignment="1">
      <alignment horizontal="center" vertical="top"/>
    </xf>
    <xf numFmtId="0" fontId="8" fillId="0" borderId="4" xfId="0" applyFont="1" applyBorder="1" applyAlignment="1">
      <alignment vertical="top"/>
    </xf>
    <xf numFmtId="0" fontId="32" fillId="2" borderId="9" xfId="0" quotePrefix="1" applyFont="1" applyFill="1" applyBorder="1" applyAlignment="1">
      <alignment horizontal="center" vertical="top" wrapText="1"/>
    </xf>
    <xf numFmtId="0" fontId="9" fillId="2" borderId="14"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xf numFmtId="0" fontId="9" fillId="2" borderId="5" xfId="0" applyFont="1" applyFill="1" applyBorder="1" applyAlignment="1">
      <alignment horizontal="center" vertical="center" wrapText="1"/>
    </xf>
    <xf numFmtId="0" fontId="32" fillId="2" borderId="6" xfId="0" quotePrefix="1" applyFont="1" applyFill="1" applyBorder="1" applyAlignment="1">
      <alignment horizontal="center" vertical="top" wrapText="1"/>
    </xf>
    <xf numFmtId="0" fontId="32" fillId="2" borderId="8" xfId="0" applyFont="1" applyFill="1" applyBorder="1" applyAlignment="1">
      <alignment horizontal="center" vertical="top" wrapText="1"/>
    </xf>
    <xf numFmtId="0" fontId="9" fillId="2" borderId="12" xfId="0" applyFont="1" applyFill="1" applyBorder="1" applyAlignment="1">
      <alignment horizontal="center" vertical="center" wrapText="1"/>
    </xf>
    <xf numFmtId="0" fontId="8" fillId="0" borderId="6" xfId="0" applyFont="1" applyBorder="1" applyAlignment="1">
      <alignment horizontal="center" vertical="center" wrapText="1"/>
    </xf>
    <xf numFmtId="0" fontId="32" fillId="0" borderId="6" xfId="0" applyFont="1" applyBorder="1" applyAlignment="1">
      <alignment horizontal="center" vertical="center"/>
    </xf>
    <xf numFmtId="0" fontId="8" fillId="0" borderId="6" xfId="0" applyFont="1" applyBorder="1"/>
    <xf numFmtId="0" fontId="32" fillId="2" borderId="9" xfId="0" applyFont="1" applyFill="1" applyBorder="1" applyAlignment="1">
      <alignment horizontal="center" vertical="center" wrapText="1"/>
    </xf>
    <xf numFmtId="0" fontId="9" fillId="0" borderId="4" xfId="0" quotePrefix="1" applyFont="1" applyBorder="1" applyAlignment="1">
      <alignment horizontal="center" vertical="center"/>
    </xf>
    <xf numFmtId="0" fontId="32" fillId="2" borderId="9" xfId="0" quotePrefix="1" applyFont="1" applyFill="1" applyBorder="1" applyAlignment="1">
      <alignment horizontal="center" vertical="center" wrapText="1"/>
    </xf>
    <xf numFmtId="0" fontId="9" fillId="0" borderId="4" xfId="0" quotePrefix="1" applyFont="1" applyFill="1" applyBorder="1" applyAlignment="1">
      <alignment horizontal="center" vertical="center"/>
    </xf>
    <xf numFmtId="0" fontId="32" fillId="2" borderId="6" xfId="0" applyFont="1" applyFill="1" applyBorder="1" applyAlignment="1">
      <alignment horizontal="center" vertical="center" wrapText="1"/>
    </xf>
    <xf numFmtId="0" fontId="10" fillId="0" borderId="8" xfId="0" applyFont="1" applyBorder="1" applyAlignment="1">
      <alignment horizontal="center" vertical="center"/>
    </xf>
    <xf numFmtId="0" fontId="30" fillId="2" borderId="5" xfId="0" applyFont="1" applyFill="1" applyBorder="1" applyAlignment="1">
      <alignment horizontal="center" vertical="center" wrapText="1"/>
    </xf>
    <xf numFmtId="2" fontId="19" fillId="0" borderId="4" xfId="0" applyNumberFormat="1" applyFont="1" applyBorder="1" applyAlignment="1">
      <alignment horizontal="center" vertical="center" wrapText="1"/>
    </xf>
    <xf numFmtId="0" fontId="9" fillId="0" borderId="8" xfId="0" applyFont="1" applyBorder="1" applyAlignment="1">
      <alignment horizontal="center" vertical="center"/>
    </xf>
    <xf numFmtId="0" fontId="9" fillId="0" borderId="5" xfId="0" applyFont="1" applyBorder="1" applyAlignment="1">
      <alignment vertical="center"/>
    </xf>
    <xf numFmtId="0" fontId="9" fillId="0" borderId="9" xfId="0" applyFont="1" applyBorder="1" applyAlignment="1">
      <alignment horizontal="center" vertical="center"/>
    </xf>
    <xf numFmtId="0" fontId="9" fillId="0" borderId="8" xfId="0" applyNumberFormat="1" applyFont="1" applyBorder="1" applyAlignment="1">
      <alignment horizontal="center" vertical="top"/>
    </xf>
    <xf numFmtId="0" fontId="8" fillId="0" borderId="4" xfId="0" applyFont="1" applyBorder="1" applyAlignment="1">
      <alignment vertical="center"/>
    </xf>
    <xf numFmtId="0" fontId="9" fillId="0" borderId="8" xfId="0" applyFont="1" applyBorder="1" applyAlignment="1">
      <alignment horizontal="center" vertical="top"/>
    </xf>
    <xf numFmtId="0" fontId="9" fillId="0" borderId="5" xfId="0" applyFont="1" applyBorder="1" applyAlignment="1">
      <alignment vertical="center" wrapText="1"/>
    </xf>
    <xf numFmtId="0" fontId="9" fillId="0" borderId="6" xfId="0" applyFont="1" applyBorder="1" applyAlignment="1">
      <alignment horizontal="center" vertical="center"/>
    </xf>
    <xf numFmtId="0" fontId="9" fillId="0" borderId="9"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NumberFormat="1" applyFont="1" applyBorder="1" applyAlignment="1">
      <alignment horizontal="center" vertical="center"/>
    </xf>
    <xf numFmtId="1" fontId="30" fillId="2" borderId="5" xfId="0" applyNumberFormat="1" applyFont="1" applyFill="1" applyBorder="1" applyAlignment="1">
      <alignment horizontal="center" vertical="center" wrapText="1"/>
    </xf>
    <xf numFmtId="0" fontId="19" fillId="0" borderId="4" xfId="0" applyFont="1" applyBorder="1" applyAlignment="1">
      <alignment vertical="center"/>
    </xf>
    <xf numFmtId="0" fontId="32" fillId="2" borderId="14" xfId="0" applyFont="1" applyFill="1" applyBorder="1" applyAlignment="1">
      <alignment horizontal="center" vertical="center" wrapText="1"/>
    </xf>
    <xf numFmtId="0" fontId="32" fillId="2" borderId="6" xfId="0" applyFont="1" applyFill="1" applyBorder="1" applyAlignment="1">
      <alignment horizontal="center" vertical="top" wrapText="1"/>
    </xf>
    <xf numFmtId="0" fontId="9" fillId="0" borderId="9" xfId="0" applyNumberFormat="1" applyFont="1" applyBorder="1" applyAlignment="1">
      <alignment vertical="center" wrapText="1"/>
    </xf>
    <xf numFmtId="0" fontId="9" fillId="0" borderId="4" xfId="0" applyFont="1" applyBorder="1" applyAlignment="1">
      <alignment vertical="center"/>
    </xf>
    <xf numFmtId="0" fontId="9" fillId="0" borderId="9" xfId="0" applyNumberFormat="1" applyFont="1" applyBorder="1" applyAlignment="1">
      <alignment horizontal="left" vertical="center" wrapText="1"/>
    </xf>
    <xf numFmtId="0" fontId="9" fillId="0" borderId="6" xfId="0" applyNumberFormat="1" applyFont="1" applyBorder="1" applyAlignment="1">
      <alignment horizontal="left" vertical="center" wrapText="1"/>
    </xf>
    <xf numFmtId="0" fontId="9" fillId="0" borderId="12" xfId="0" applyFont="1" applyBorder="1" applyAlignment="1">
      <alignment horizontal="left" vertical="center"/>
    </xf>
    <xf numFmtId="0" fontId="9" fillId="0" borderId="2" xfId="0" applyFont="1" applyBorder="1" applyAlignment="1">
      <alignment horizontal="left" vertical="center" wrapText="1"/>
    </xf>
    <xf numFmtId="0" fontId="30" fillId="2" borderId="6" xfId="0" applyFont="1" applyFill="1" applyBorder="1" applyAlignment="1">
      <alignment horizontal="center" vertical="top" wrapText="1"/>
    </xf>
    <xf numFmtId="1" fontId="10" fillId="2" borderId="5" xfId="0" applyNumberFormat="1" applyFont="1" applyFill="1" applyBorder="1" applyAlignment="1">
      <alignment horizontal="center" vertical="center" wrapText="1"/>
    </xf>
    <xf numFmtId="0" fontId="9" fillId="0" borderId="5" xfId="0" applyFont="1" applyBorder="1" applyAlignment="1">
      <alignment horizontal="left" vertical="center"/>
    </xf>
    <xf numFmtId="0" fontId="32" fillId="0" borderId="5" xfId="0" applyFont="1" applyBorder="1" applyAlignment="1">
      <alignment horizontal="center" vertical="center"/>
    </xf>
    <xf numFmtId="0" fontId="9" fillId="0" borderId="7" xfId="0" applyFont="1" applyBorder="1" applyAlignment="1">
      <alignment vertical="center" wrapText="1"/>
    </xf>
    <xf numFmtId="0" fontId="32" fillId="0" borderId="9"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0" xfId="0" applyFont="1" applyFill="1"/>
    <xf numFmtId="0" fontId="9" fillId="0" borderId="6" xfId="0" applyFont="1" applyFill="1" applyBorder="1" applyAlignment="1">
      <alignment horizontal="center" vertical="center"/>
    </xf>
    <xf numFmtId="0" fontId="9" fillId="0" borderId="7" xfId="0" applyFont="1" applyFill="1" applyBorder="1" applyAlignment="1">
      <alignment vertical="center" wrapText="1"/>
    </xf>
    <xf numFmtId="1" fontId="10" fillId="0" borderId="12"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9" fillId="0" borderId="0" xfId="0" applyFont="1" applyBorder="1" applyAlignment="1">
      <alignment horizontal="center" vertical="center"/>
    </xf>
    <xf numFmtId="0" fontId="8" fillId="0" borderId="1" xfId="0" applyFont="1" applyBorder="1" applyAlignment="1">
      <alignment horizontal="center" vertical="top"/>
    </xf>
    <xf numFmtId="0" fontId="32" fillId="0" borderId="1" xfId="0" applyFont="1" applyBorder="1"/>
    <xf numFmtId="0" fontId="32" fillId="0" borderId="1" xfId="0" applyFont="1" applyBorder="1" applyAlignment="1">
      <alignment horizontal="center" vertical="top"/>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2" fillId="0" borderId="1" xfId="0" applyFont="1" applyBorder="1" applyAlignment="1">
      <alignment horizontal="center"/>
    </xf>
    <xf numFmtId="0" fontId="8" fillId="0" borderId="1" xfId="0" applyFont="1" applyBorder="1"/>
    <xf numFmtId="167" fontId="30" fillId="0" borderId="16" xfId="0" applyNumberFormat="1" applyFont="1" applyFill="1" applyBorder="1" applyAlignment="1" applyProtection="1">
      <alignment horizontal="center" vertical="center"/>
    </xf>
    <xf numFmtId="167" fontId="30" fillId="0" borderId="17" xfId="0" applyNumberFormat="1" applyFont="1" applyFill="1" applyBorder="1" applyAlignment="1" applyProtection="1">
      <alignment vertical="center"/>
    </xf>
    <xf numFmtId="167" fontId="34" fillId="0" borderId="2" xfId="0" applyNumberFormat="1" applyFont="1" applyFill="1" applyBorder="1" applyAlignment="1" applyProtection="1">
      <alignment vertical="center"/>
    </xf>
    <xf numFmtId="167" fontId="32" fillId="0" borderId="2" xfId="0" applyNumberFormat="1" applyFont="1" applyFill="1" applyBorder="1" applyAlignment="1" applyProtection="1">
      <alignment horizontal="left" vertical="center"/>
    </xf>
    <xf numFmtId="167" fontId="32" fillId="0" borderId="2" xfId="0" applyNumberFormat="1" applyFont="1" applyFill="1" applyBorder="1" applyAlignment="1" applyProtection="1">
      <alignment vertical="center"/>
    </xf>
    <xf numFmtId="0" fontId="9" fillId="0" borderId="2" xfId="0" applyFont="1" applyFill="1" applyBorder="1" applyAlignment="1" applyProtection="1">
      <alignment vertical="center"/>
    </xf>
    <xf numFmtId="167" fontId="32" fillId="0" borderId="18" xfId="0" applyNumberFormat="1" applyFont="1" applyFill="1" applyBorder="1" applyAlignment="1" applyProtection="1">
      <alignment horizontal="center" vertical="top"/>
    </xf>
    <xf numFmtId="167" fontId="32" fillId="0" borderId="10" xfId="0" applyNumberFormat="1" applyFont="1" applyFill="1" applyBorder="1" applyAlignment="1" applyProtection="1">
      <alignment horizontal="center" vertical="top"/>
    </xf>
    <xf numFmtId="167" fontId="32" fillId="0" borderId="11" xfId="0" applyNumberFormat="1"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lignment horizontal="left" vertical="top"/>
    </xf>
    <xf numFmtId="0" fontId="9" fillId="0" borderId="19" xfId="0" applyFont="1" applyFill="1" applyBorder="1" applyAlignment="1">
      <alignment horizontal="left" vertical="top"/>
    </xf>
    <xf numFmtId="0" fontId="9" fillId="0" borderId="0" xfId="0" applyFont="1" applyFill="1" applyBorder="1" applyAlignment="1">
      <alignment vertical="top"/>
    </xf>
    <xf numFmtId="167" fontId="32" fillId="0" borderId="10" xfId="0" applyNumberFormat="1" applyFont="1" applyFill="1" applyBorder="1" applyAlignment="1" applyProtection="1">
      <alignment horizontal="center" vertical="center"/>
    </xf>
    <xf numFmtId="167" fontId="32" fillId="0" borderId="0" xfId="0" applyNumberFormat="1" applyFont="1" applyFill="1" applyBorder="1" applyAlignment="1" applyProtection="1">
      <alignment vertical="top"/>
    </xf>
    <xf numFmtId="0" fontId="9" fillId="0" borderId="0" xfId="0" applyFont="1" applyFill="1" applyBorder="1" applyAlignment="1">
      <alignment horizontal="center" vertical="top"/>
    </xf>
    <xf numFmtId="0" fontId="9" fillId="0" borderId="19" xfId="0" applyFont="1" applyFill="1" applyBorder="1" applyAlignment="1">
      <alignment vertical="top"/>
    </xf>
    <xf numFmtId="167" fontId="32" fillId="0" borderId="0" xfId="0" applyNumberFormat="1" applyFont="1" applyFill="1" applyBorder="1" applyAlignment="1" applyProtection="1">
      <alignment horizontal="left" vertical="center"/>
    </xf>
    <xf numFmtId="167" fontId="32" fillId="0" borderId="0" xfId="0" applyNumberFormat="1" applyFont="1" applyFill="1" applyBorder="1" applyAlignment="1" applyProtection="1">
      <alignment vertical="center"/>
    </xf>
    <xf numFmtId="167" fontId="32" fillId="0" borderId="11" xfId="0" applyNumberFormat="1" applyFont="1" applyFill="1" applyBorder="1" applyAlignment="1" applyProtection="1">
      <alignment vertical="center"/>
    </xf>
    <xf numFmtId="0" fontId="9" fillId="0" borderId="0" xfId="0" applyFont="1" applyFill="1" applyBorder="1" applyAlignment="1" applyProtection="1">
      <alignment vertical="center"/>
    </xf>
    <xf numFmtId="167" fontId="32" fillId="0" borderId="0" xfId="0" applyNumberFormat="1" applyFont="1" applyFill="1" applyBorder="1" applyAlignment="1" applyProtection="1">
      <alignment horizontal="left" vertical="top"/>
    </xf>
    <xf numFmtId="167" fontId="32" fillId="0" borderId="11" xfId="0" applyNumberFormat="1" applyFont="1" applyFill="1" applyBorder="1" applyAlignment="1" applyProtection="1">
      <alignment vertical="top"/>
    </xf>
    <xf numFmtId="0" fontId="9" fillId="0" borderId="19" xfId="0" applyFont="1" applyFill="1" applyBorder="1"/>
    <xf numFmtId="0" fontId="9" fillId="7" borderId="0" xfId="0" applyFont="1" applyFill="1" applyBorder="1" applyAlignment="1">
      <alignment vertical="top"/>
    </xf>
    <xf numFmtId="0" fontId="9" fillId="7" borderId="0" xfId="0" quotePrefix="1" applyFont="1" applyFill="1" applyBorder="1" applyAlignment="1">
      <alignment vertical="top"/>
    </xf>
    <xf numFmtId="0" fontId="9" fillId="0" borderId="19" xfId="0" quotePrefix="1" applyFont="1" applyFill="1" applyBorder="1" applyAlignment="1">
      <alignment vertical="top"/>
    </xf>
    <xf numFmtId="0" fontId="9" fillId="0" borderId="0" xfId="0" quotePrefix="1" applyFont="1" applyFill="1" applyBorder="1" applyAlignment="1">
      <alignment vertical="top"/>
    </xf>
    <xf numFmtId="0" fontId="9" fillId="7" borderId="0" xfId="0" applyFont="1" applyFill="1" applyBorder="1" applyAlignment="1">
      <alignment horizontal="center" vertical="top"/>
    </xf>
    <xf numFmtId="0" fontId="9" fillId="7" borderId="0" xfId="0" applyFont="1" applyFill="1" applyBorder="1"/>
    <xf numFmtId="167" fontId="32" fillId="0" borderId="10" xfId="0" applyNumberFormat="1" applyFont="1" applyFill="1" applyBorder="1" applyAlignment="1" applyProtection="1">
      <alignment vertical="top"/>
    </xf>
    <xf numFmtId="167" fontId="32" fillId="0" borderId="20" xfId="0" applyNumberFormat="1" applyFont="1" applyFill="1" applyBorder="1" applyAlignment="1" applyProtection="1">
      <alignment horizontal="center" vertical="top"/>
    </xf>
    <xf numFmtId="167" fontId="32" fillId="0" borderId="21" xfId="0" applyNumberFormat="1" applyFont="1" applyFill="1" applyBorder="1" applyAlignment="1" applyProtection="1">
      <alignment vertical="top"/>
    </xf>
    <xf numFmtId="167" fontId="32" fillId="0" borderId="1" xfId="0" applyNumberFormat="1" applyFont="1" applyFill="1" applyBorder="1" applyAlignment="1" applyProtection="1">
      <alignment vertical="top"/>
    </xf>
    <xf numFmtId="167" fontId="32" fillId="0" borderId="1" xfId="0" applyNumberFormat="1" applyFont="1" applyFill="1" applyBorder="1" applyAlignment="1" applyProtection="1">
      <alignment horizontal="left" vertical="top"/>
    </xf>
    <xf numFmtId="167" fontId="32" fillId="0" borderId="12" xfId="0" applyNumberFormat="1" applyFont="1" applyFill="1" applyBorder="1" applyAlignment="1" applyProtection="1">
      <alignment vertical="top"/>
    </xf>
    <xf numFmtId="0" fontId="9" fillId="0" borderId="1" xfId="0" applyFont="1" applyFill="1" applyBorder="1" applyAlignment="1" applyProtection="1">
      <alignment vertical="top"/>
    </xf>
    <xf numFmtId="0" fontId="9" fillId="0" borderId="1" xfId="0" applyFont="1" applyFill="1" applyBorder="1" applyAlignment="1">
      <alignment horizontal="center" vertical="top"/>
    </xf>
    <xf numFmtId="0" fontId="9" fillId="0" borderId="1" xfId="0" applyFont="1" applyFill="1" applyBorder="1" applyAlignment="1">
      <alignment vertical="top"/>
    </xf>
    <xf numFmtId="0" fontId="9" fillId="0" borderId="13" xfId="0" applyFont="1" applyFill="1" applyBorder="1" applyAlignment="1">
      <alignment vertical="top"/>
    </xf>
    <xf numFmtId="167" fontId="30" fillId="0" borderId="20" xfId="0" applyNumberFormat="1" applyFont="1" applyFill="1" applyBorder="1" applyAlignment="1" applyProtection="1">
      <alignment horizontal="center" vertical="center"/>
    </xf>
    <xf numFmtId="167" fontId="30" fillId="0" borderId="21" xfId="0" applyNumberFormat="1" applyFont="1" applyFill="1" applyBorder="1" applyAlignment="1" applyProtection="1">
      <alignment vertical="center"/>
    </xf>
    <xf numFmtId="167" fontId="34" fillId="0" borderId="1" xfId="0" applyNumberFormat="1" applyFont="1" applyFill="1" applyBorder="1" applyAlignment="1" applyProtection="1">
      <alignment vertical="top"/>
    </xf>
    <xf numFmtId="167" fontId="30" fillId="0" borderId="1" xfId="0" applyNumberFormat="1" applyFont="1" applyFill="1" applyBorder="1" applyAlignment="1" applyProtection="1">
      <alignment horizontal="left" vertical="top"/>
    </xf>
    <xf numFmtId="167" fontId="30" fillId="0" borderId="1" xfId="0" applyNumberFormat="1" applyFont="1" applyFill="1" applyBorder="1" applyAlignment="1" applyProtection="1">
      <alignment vertical="top"/>
    </xf>
    <xf numFmtId="0" fontId="10" fillId="0" borderId="1" xfId="0" applyFont="1" applyFill="1" applyBorder="1" applyAlignment="1" applyProtection="1">
      <alignment vertical="top"/>
    </xf>
    <xf numFmtId="0" fontId="10" fillId="0" borderId="1" xfId="0" applyFont="1" applyFill="1" applyBorder="1" applyAlignment="1">
      <alignment horizontal="center" vertical="top"/>
    </xf>
    <xf numFmtId="0" fontId="10" fillId="0" borderId="1" xfId="0" applyFont="1" applyFill="1" applyBorder="1" applyAlignment="1">
      <alignment vertical="top"/>
    </xf>
    <xf numFmtId="0" fontId="10" fillId="0" borderId="13"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vertical="center"/>
    </xf>
    <xf numFmtId="0" fontId="10" fillId="0" borderId="0" xfId="0" applyFont="1" applyFill="1"/>
    <xf numFmtId="167" fontId="32" fillId="0" borderId="0" xfId="0" quotePrefix="1" applyNumberFormat="1" applyFont="1" applyFill="1" applyBorder="1" applyAlignment="1" applyProtection="1">
      <alignment horizontal="left" vertical="center"/>
    </xf>
    <xf numFmtId="0" fontId="9" fillId="0" borderId="0" xfId="0" applyFont="1" applyFill="1" applyBorder="1" applyAlignment="1" applyProtection="1">
      <alignment vertical="top"/>
    </xf>
    <xf numFmtId="0" fontId="9" fillId="0" borderId="1" xfId="0" applyFont="1" applyFill="1" applyBorder="1"/>
    <xf numFmtId="167" fontId="34" fillId="0" borderId="2" xfId="0" applyNumberFormat="1" applyFont="1" applyFill="1" applyBorder="1" applyAlignment="1" applyProtection="1">
      <alignment vertical="top"/>
    </xf>
    <xf numFmtId="167" fontId="30" fillId="0" borderId="2" xfId="0" applyNumberFormat="1" applyFont="1" applyFill="1" applyBorder="1" applyAlignment="1" applyProtection="1">
      <alignment horizontal="left" vertical="top"/>
    </xf>
    <xf numFmtId="167" fontId="30" fillId="0" borderId="2" xfId="0" applyNumberFormat="1" applyFont="1" applyFill="1" applyBorder="1" applyAlignment="1" applyProtection="1">
      <alignment vertical="top"/>
    </xf>
    <xf numFmtId="0" fontId="10" fillId="0" borderId="2" xfId="0" applyFont="1" applyFill="1" applyBorder="1" applyAlignment="1" applyProtection="1">
      <alignment vertical="top"/>
    </xf>
    <xf numFmtId="0" fontId="10" fillId="0" borderId="2" xfId="0" applyFont="1" applyFill="1" applyBorder="1" applyAlignment="1">
      <alignment horizontal="center" vertical="top"/>
    </xf>
    <xf numFmtId="0" fontId="10" fillId="0" borderId="2" xfId="0" applyFont="1" applyFill="1" applyBorder="1" applyAlignment="1">
      <alignment vertical="top"/>
    </xf>
    <xf numFmtId="0" fontId="10" fillId="0" borderId="7" xfId="0" applyFont="1" applyFill="1" applyBorder="1" applyAlignment="1">
      <alignment vertical="top"/>
    </xf>
    <xf numFmtId="0" fontId="9" fillId="0" borderId="11" xfId="0" applyFont="1" applyFill="1" applyBorder="1" applyAlignment="1">
      <alignment vertical="top"/>
    </xf>
    <xf numFmtId="167" fontId="32" fillId="0" borderId="0" xfId="0" quotePrefix="1" applyNumberFormat="1" applyFont="1" applyFill="1" applyBorder="1" applyAlignment="1" applyProtection="1">
      <alignment vertical="top"/>
    </xf>
    <xf numFmtId="0" fontId="9" fillId="0" borderId="0" xfId="0" quotePrefix="1" applyFont="1" applyFill="1" applyBorder="1" applyAlignment="1">
      <alignment horizontal="center" vertical="top"/>
    </xf>
    <xf numFmtId="0" fontId="9" fillId="0" borderId="19" xfId="0" quotePrefix="1" applyFont="1" applyFill="1" applyBorder="1" applyAlignment="1">
      <alignment horizontal="center" vertical="top"/>
    </xf>
    <xf numFmtId="167" fontId="32" fillId="0" borderId="9" xfId="0" applyNumberFormat="1" applyFont="1" applyFill="1" applyBorder="1" applyAlignment="1" applyProtection="1">
      <alignment horizontal="center" vertical="top"/>
    </xf>
    <xf numFmtId="167" fontId="32" fillId="0" borderId="6" xfId="0" applyNumberFormat="1" applyFont="1" applyFill="1" applyBorder="1" applyAlignment="1" applyProtection="1">
      <alignment horizontal="center" vertical="top"/>
    </xf>
    <xf numFmtId="0" fontId="8" fillId="0" borderId="0" xfId="0" applyFont="1" applyAlignment="1">
      <alignment horizontal="center" vertical="center"/>
    </xf>
    <xf numFmtId="0" fontId="8" fillId="0" borderId="0" xfId="0" applyFont="1" applyAlignment="1">
      <alignment horizontal="center" vertical="center" wrapText="1"/>
    </xf>
    <xf numFmtId="49" fontId="9" fillId="0" borderId="0" xfId="0" applyNumberFormat="1" applyFont="1" applyFill="1" applyAlignment="1">
      <alignment vertical="center"/>
    </xf>
    <xf numFmtId="49" fontId="8" fillId="0" borderId="0" xfId="0" applyNumberFormat="1" applyFont="1" applyFill="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8" fillId="0" borderId="0" xfId="0" applyFont="1" applyFill="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xf>
    <xf numFmtId="49" fontId="10" fillId="7" borderId="4" xfId="0" applyNumberFormat="1" applyFont="1" applyFill="1" applyBorder="1" applyAlignment="1">
      <alignment horizontal="center" vertical="center" wrapText="1"/>
    </xf>
    <xf numFmtId="49" fontId="10" fillId="7" borderId="4" xfId="0" applyNumberFormat="1" applyFont="1" applyFill="1" applyBorder="1" applyAlignment="1">
      <alignment horizontal="center" vertical="center"/>
    </xf>
    <xf numFmtId="0" fontId="30" fillId="0" borderId="5" xfId="0" applyFont="1" applyBorder="1" applyAlignment="1">
      <alignment vertical="center"/>
    </xf>
    <xf numFmtId="0" fontId="8" fillId="0" borderId="7" xfId="0" applyFont="1" applyBorder="1" applyAlignment="1">
      <alignment horizontal="center" vertical="center"/>
    </xf>
    <xf numFmtId="49" fontId="9" fillId="0" borderId="4" xfId="0" applyNumberFormat="1" applyFont="1" applyFill="1" applyBorder="1" applyAlignment="1">
      <alignment horizontal="center"/>
    </xf>
    <xf numFmtId="49" fontId="9" fillId="7" borderId="4" xfId="0" applyNumberFormat="1" applyFont="1" applyFill="1" applyBorder="1" applyAlignment="1">
      <alignment horizontal="center"/>
    </xf>
    <xf numFmtId="0" fontId="16" fillId="7" borderId="4" xfId="0" applyNumberFormat="1" applyFont="1" applyFill="1" applyBorder="1" applyAlignment="1">
      <alignment horizontal="center"/>
    </xf>
    <xf numFmtId="49" fontId="9" fillId="0" borderId="4" xfId="0" applyNumberFormat="1" applyFont="1" applyFill="1" applyBorder="1" applyAlignment="1">
      <alignment horizontal="center" vertical="center"/>
    </xf>
    <xf numFmtId="49" fontId="9" fillId="7" borderId="4" xfId="0" applyNumberFormat="1" applyFont="1" applyFill="1" applyBorder="1" applyAlignment="1">
      <alignment horizontal="center" vertical="center"/>
    </xf>
    <xf numFmtId="0" fontId="16" fillId="7" borderId="4" xfId="0" applyNumberFormat="1" applyFont="1" applyFill="1" applyBorder="1" applyAlignment="1">
      <alignment horizontal="center" vertical="center"/>
    </xf>
    <xf numFmtId="0" fontId="8" fillId="0" borderId="4" xfId="0" applyFont="1" applyBorder="1" applyAlignment="1">
      <alignment horizontal="left" vertical="center"/>
    </xf>
    <xf numFmtId="170" fontId="9" fillId="4" borderId="4" xfId="0" applyNumberFormat="1" applyFont="1" applyFill="1" applyBorder="1" applyAlignment="1">
      <alignment horizontal="center" vertical="center" wrapText="1"/>
    </xf>
    <xf numFmtId="0" fontId="32" fillId="7" borderId="4" xfId="0" applyFont="1" applyFill="1" applyBorder="1" applyAlignment="1">
      <alignment horizontal="center" vertical="center"/>
    </xf>
    <xf numFmtId="49" fontId="9" fillId="0" borderId="4" xfId="0" applyNumberFormat="1" applyFont="1" applyFill="1" applyBorder="1" applyAlignment="1">
      <alignment vertical="center" wrapText="1"/>
    </xf>
    <xf numFmtId="49" fontId="8" fillId="7" borderId="4" xfId="0" applyNumberFormat="1" applyFont="1" applyFill="1" applyBorder="1" applyAlignment="1">
      <alignment vertical="center" wrapText="1"/>
    </xf>
    <xf numFmtId="0" fontId="35" fillId="7" borderId="4" xfId="0" applyNumberFormat="1" applyFont="1" applyFill="1" applyBorder="1" applyAlignment="1">
      <alignment horizontal="center" vertical="center"/>
    </xf>
    <xf numFmtId="0" fontId="19" fillId="7" borderId="6" xfId="5" applyFont="1" applyFill="1" applyBorder="1" applyAlignment="1" applyProtection="1">
      <alignment horizontal="left" vertical="center"/>
    </xf>
    <xf numFmtId="0" fontId="8" fillId="0" borderId="19" xfId="0" applyFont="1" applyBorder="1" applyAlignment="1">
      <alignment vertical="center"/>
    </xf>
    <xf numFmtId="49" fontId="9" fillId="0" borderId="4" xfId="0" applyNumberFormat="1" applyFont="1" applyFill="1" applyBorder="1" applyAlignment="1">
      <alignment vertical="center"/>
    </xf>
    <xf numFmtId="49" fontId="8" fillId="7" borderId="4" xfId="0" applyNumberFormat="1" applyFont="1" applyFill="1" applyBorder="1" applyAlignment="1">
      <alignment vertical="center"/>
    </xf>
    <xf numFmtId="0" fontId="8" fillId="0" borderId="6"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9" fillId="3" borderId="9" xfId="0" applyFont="1" applyFill="1" applyBorder="1" applyAlignment="1">
      <alignment horizontal="center" vertical="center"/>
    </xf>
    <xf numFmtId="0" fontId="10" fillId="0" borderId="4" xfId="0" applyFont="1" applyBorder="1" applyAlignment="1">
      <alignment horizontal="center" vertical="top" wrapText="1"/>
    </xf>
    <xf numFmtId="0" fontId="30" fillId="3" borderId="4" xfId="0" applyFont="1" applyFill="1" applyBorder="1" applyAlignment="1">
      <alignment horizontal="center" vertical="center"/>
    </xf>
    <xf numFmtId="0" fontId="29" fillId="0" borderId="4" xfId="0" applyFont="1" applyBorder="1" applyAlignment="1">
      <alignment vertical="center"/>
    </xf>
    <xf numFmtId="0" fontId="29" fillId="0" borderId="4" xfId="0" applyFont="1" applyBorder="1" applyAlignment="1">
      <alignment horizontal="center" vertical="center"/>
    </xf>
    <xf numFmtId="0" fontId="29" fillId="4" borderId="4" xfId="0" applyFont="1" applyFill="1" applyBorder="1" applyAlignment="1">
      <alignment horizontal="center" vertical="center"/>
    </xf>
    <xf numFmtId="0" fontId="29" fillId="5" borderId="4" xfId="0" applyFont="1" applyFill="1" applyBorder="1" applyAlignment="1">
      <alignment horizontal="center" vertical="center"/>
    </xf>
    <xf numFmtId="49" fontId="29" fillId="7" borderId="4" xfId="0" applyNumberFormat="1" applyFont="1" applyFill="1" applyBorder="1" applyAlignment="1">
      <alignment vertical="center" wrapText="1"/>
    </xf>
    <xf numFmtId="0" fontId="29" fillId="4" borderId="0" xfId="0" applyFont="1" applyFill="1" applyBorder="1" applyAlignment="1">
      <alignment horizontal="center" vertical="center"/>
    </xf>
    <xf numFmtId="0" fontId="29" fillId="5" borderId="11" xfId="0" applyFont="1" applyFill="1" applyBorder="1" applyAlignment="1">
      <alignment horizontal="center" vertical="center"/>
    </xf>
    <xf numFmtId="49" fontId="9" fillId="0" borderId="8" xfId="0" applyNumberFormat="1" applyFont="1" applyFill="1" applyBorder="1" applyAlignment="1">
      <alignment vertical="center" wrapText="1"/>
    </xf>
    <xf numFmtId="49" fontId="29" fillId="7" borderId="8" xfId="0" applyNumberFormat="1" applyFont="1" applyFill="1" applyBorder="1" applyAlignment="1">
      <alignment vertical="center" wrapText="1"/>
    </xf>
    <xf numFmtId="0" fontId="9" fillId="3" borderId="9" xfId="0" applyFont="1" applyFill="1" applyBorder="1" applyAlignment="1">
      <alignment vertical="center"/>
    </xf>
    <xf numFmtId="0" fontId="10" fillId="3" borderId="4" xfId="0" applyFont="1" applyFill="1" applyBorder="1" applyAlignment="1">
      <alignment horizontal="center" vertical="center" wrapText="1"/>
    </xf>
    <xf numFmtId="0" fontId="9" fillId="0" borderId="11" xfId="0" applyFont="1" applyBorder="1" applyAlignment="1">
      <alignment vertical="center"/>
    </xf>
    <xf numFmtId="0" fontId="10" fillId="4" borderId="4" xfId="0" applyFont="1" applyFill="1" applyBorder="1" applyAlignment="1">
      <alignment vertical="center" wrapText="1"/>
    </xf>
    <xf numFmtId="0" fontId="9" fillId="0" borderId="9" xfId="0" applyFont="1" applyBorder="1" applyAlignment="1">
      <alignment vertical="center"/>
    </xf>
    <xf numFmtId="15" fontId="32" fillId="0" borderId="4" xfId="0" applyNumberFormat="1" applyFont="1" applyBorder="1" applyAlignment="1">
      <alignment horizontal="center" vertical="center"/>
    </xf>
    <xf numFmtId="49" fontId="9" fillId="0" borderId="4" xfId="5" applyNumberFormat="1" applyFont="1" applyFill="1" applyBorder="1" applyAlignment="1" applyProtection="1">
      <alignment vertical="center"/>
    </xf>
    <xf numFmtId="0" fontId="8" fillId="0" borderId="5" xfId="0" applyFont="1" applyBorder="1" applyAlignment="1">
      <alignment horizontal="center" vertical="center"/>
    </xf>
    <xf numFmtId="0" fontId="10" fillId="3" borderId="4" xfId="0" applyFont="1" applyFill="1" applyBorder="1" applyAlignment="1">
      <alignment horizontal="center" vertical="center"/>
    </xf>
    <xf numFmtId="49" fontId="10" fillId="0" borderId="4" xfId="0" applyNumberFormat="1" applyFont="1" applyFill="1" applyBorder="1" applyAlignment="1">
      <alignment vertical="center"/>
    </xf>
    <xf numFmtId="49" fontId="10" fillId="7" borderId="4" xfId="0" applyNumberFormat="1" applyFont="1" applyFill="1" applyBorder="1" applyAlignment="1">
      <alignment vertical="center"/>
    </xf>
    <xf numFmtId="0" fontId="10" fillId="0" borderId="9" xfId="0" applyFont="1" applyBorder="1" applyAlignment="1">
      <alignment horizontal="center" vertical="center" wrapText="1"/>
    </xf>
    <xf numFmtId="0" fontId="33" fillId="2" borderId="9" xfId="0" applyFont="1" applyFill="1" applyBorder="1" applyAlignment="1">
      <alignment horizontal="center" vertical="center" wrapText="1"/>
    </xf>
    <xf numFmtId="0" fontId="10" fillId="0" borderId="4" xfId="0" applyFont="1" applyBorder="1" applyAlignment="1">
      <alignment vertical="center" wrapText="1"/>
    </xf>
    <xf numFmtId="0" fontId="9" fillId="0" borderId="4" xfId="0" applyFont="1" applyBorder="1" applyAlignment="1">
      <alignment horizontal="right" vertical="center" wrapText="1"/>
    </xf>
    <xf numFmtId="0" fontId="33" fillId="3" borderId="9" xfId="0" applyFont="1" applyFill="1" applyBorder="1" applyAlignment="1">
      <alignment horizontal="center" vertical="center" wrapText="1"/>
    </xf>
    <xf numFmtId="0" fontId="19" fillId="3" borderId="4" xfId="0" applyFont="1" applyFill="1" applyBorder="1" applyAlignment="1">
      <alignment horizontal="center" vertical="center"/>
    </xf>
    <xf numFmtId="0" fontId="33" fillId="7" borderId="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vertical="center" wrapText="1"/>
    </xf>
    <xf numFmtId="0" fontId="8" fillId="7" borderId="7" xfId="0" applyFont="1" applyFill="1" applyBorder="1" applyAlignment="1">
      <alignment horizontal="center" vertical="center"/>
    </xf>
    <xf numFmtId="0" fontId="8" fillId="7" borderId="0" xfId="0" applyFont="1" applyFill="1"/>
    <xf numFmtId="0" fontId="32" fillId="2" borderId="11" xfId="0" applyFont="1" applyFill="1" applyBorder="1" applyAlignment="1">
      <alignment horizontal="center" vertical="center" wrapText="1"/>
    </xf>
    <xf numFmtId="15" fontId="32" fillId="2" borderId="5" xfId="0" applyNumberFormat="1" applyFont="1" applyFill="1" applyBorder="1" applyAlignment="1">
      <alignment horizontal="center" vertical="center" wrapText="1"/>
    </xf>
    <xf numFmtId="49" fontId="9" fillId="0" borderId="4" xfId="5" applyNumberFormat="1" applyFont="1" applyFill="1" applyBorder="1" applyAlignment="1" applyProtection="1">
      <alignment vertical="center" wrapText="1"/>
    </xf>
    <xf numFmtId="49" fontId="36" fillId="7" borderId="4" xfId="5" applyNumberFormat="1" applyFont="1" applyFill="1" applyBorder="1" applyAlignment="1" applyProtection="1">
      <alignment vertical="center"/>
    </xf>
    <xf numFmtId="0" fontId="9" fillId="0" borderId="11" xfId="0" applyFont="1" applyBorder="1" applyAlignment="1">
      <alignment vertical="center" wrapText="1"/>
    </xf>
    <xf numFmtId="15" fontId="32" fillId="2"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5" borderId="4" xfId="0" applyFont="1" applyFill="1" applyBorder="1" applyAlignment="1">
      <alignment horizontal="center" vertical="center"/>
    </xf>
    <xf numFmtId="0" fontId="9" fillId="0" borderId="11" xfId="0" applyFont="1" applyBorder="1" applyAlignment="1">
      <alignment horizontal="center" vertical="center" wrapText="1"/>
    </xf>
    <xf numFmtId="0" fontId="9" fillId="4" borderId="11" xfId="0" applyFont="1" applyFill="1" applyBorder="1" applyAlignment="1">
      <alignment vertical="center" wrapText="1"/>
    </xf>
    <xf numFmtId="0" fontId="9" fillId="4" borderId="6" xfId="0" applyFont="1" applyFill="1" applyBorder="1" applyAlignment="1">
      <alignment vertical="center" wrapText="1"/>
    </xf>
    <xf numFmtId="0" fontId="10" fillId="4" borderId="11" xfId="0" applyFont="1" applyFill="1" applyBorder="1" applyAlignment="1">
      <alignment vertical="center" wrapText="1"/>
    </xf>
    <xf numFmtId="0" fontId="32" fillId="7" borderId="9" xfId="0" applyFont="1" applyFill="1" applyBorder="1" applyAlignment="1">
      <alignment horizontal="center" vertical="top" wrapText="1"/>
    </xf>
    <xf numFmtId="0" fontId="9" fillId="7" borderId="9" xfId="0" applyFont="1" applyFill="1" applyBorder="1" applyAlignment="1">
      <alignment horizontal="center" vertical="center" wrapText="1"/>
    </xf>
    <xf numFmtId="0" fontId="10" fillId="7" borderId="5" xfId="0" applyFont="1" applyFill="1" applyBorder="1" applyAlignment="1">
      <alignment horizontal="center" vertical="center" wrapText="1"/>
    </xf>
    <xf numFmtId="49" fontId="10" fillId="0" borderId="4" xfId="0" applyNumberFormat="1" applyFont="1" applyFill="1" applyBorder="1" applyAlignment="1">
      <alignment vertical="center" wrapText="1"/>
    </xf>
    <xf numFmtId="49" fontId="10" fillId="7" borderId="4" xfId="0" applyNumberFormat="1" applyFont="1" applyFill="1" applyBorder="1" applyAlignment="1">
      <alignment vertical="center" wrapText="1"/>
    </xf>
    <xf numFmtId="0" fontId="9" fillId="4" borderId="4" xfId="0" applyFont="1" applyFill="1" applyBorder="1" applyAlignment="1">
      <alignment horizontal="center"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center" vertical="center" wrapText="1"/>
    </xf>
    <xf numFmtId="0" fontId="10" fillId="3" borderId="11" xfId="0" applyFont="1" applyFill="1" applyBorder="1" applyAlignment="1">
      <alignment vertical="center" wrapText="1"/>
    </xf>
    <xf numFmtId="0" fontId="10" fillId="4" borderId="6" xfId="0" applyFont="1" applyFill="1" applyBorder="1" applyAlignment="1">
      <alignment horizontal="center" vertical="center" wrapText="1"/>
    </xf>
    <xf numFmtId="0" fontId="10" fillId="7" borderId="11" xfId="0" applyFont="1" applyFill="1" applyBorder="1" applyAlignment="1">
      <alignment vertical="center" wrapText="1"/>
    </xf>
    <xf numFmtId="0" fontId="10" fillId="7" borderId="6" xfId="0" applyFont="1" applyFill="1" applyBorder="1" applyAlignment="1">
      <alignment vertical="center" wrapText="1"/>
    </xf>
    <xf numFmtId="0" fontId="10" fillId="4" borderId="11" xfId="0" applyFont="1" applyFill="1" applyBorder="1" applyAlignment="1">
      <alignment horizontal="center" vertical="center" wrapText="1"/>
    </xf>
    <xf numFmtId="15" fontId="9" fillId="0" borderId="4" xfId="0" applyNumberFormat="1" applyFont="1" applyBorder="1" applyAlignment="1">
      <alignment horizontal="center" vertical="center" wrapText="1"/>
    </xf>
    <xf numFmtId="0" fontId="10" fillId="4" borderId="0" xfId="0" applyFont="1" applyFill="1" applyBorder="1" applyAlignment="1">
      <alignment vertical="center" wrapText="1"/>
    </xf>
    <xf numFmtId="0" fontId="10" fillId="7" borderId="9" xfId="0" applyFont="1" applyFill="1" applyBorder="1" applyAlignment="1">
      <alignment vertical="center" wrapText="1"/>
    </xf>
    <xf numFmtId="0" fontId="8" fillId="7" borderId="0" xfId="0" applyFont="1" applyFill="1" applyAlignment="1">
      <alignment vertical="center"/>
    </xf>
    <xf numFmtId="0" fontId="32" fillId="3" borderId="9"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4" xfId="0" applyFont="1" applyFill="1" applyBorder="1" applyAlignment="1">
      <alignment vertical="center" wrapText="1"/>
    </xf>
    <xf numFmtId="0" fontId="10" fillId="0" borderId="14" xfId="0" applyFont="1" applyBorder="1" applyAlignment="1">
      <alignment horizontal="center" vertical="center" wrapText="1"/>
    </xf>
    <xf numFmtId="49" fontId="9" fillId="0" borderId="4" xfId="0" applyNumberFormat="1" applyFont="1" applyFill="1" applyBorder="1" applyAlignment="1"/>
    <xf numFmtId="49" fontId="8" fillId="7" borderId="4" xfId="0" applyNumberFormat="1" applyFont="1" applyFill="1" applyBorder="1" applyAlignment="1"/>
    <xf numFmtId="0" fontId="9"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32" fillId="3" borderId="11"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4" borderId="9" xfId="0" applyFont="1" applyFill="1" applyBorder="1" applyAlignment="1">
      <alignment horizontal="center" vertical="center" wrapText="1"/>
    </xf>
    <xf numFmtId="0" fontId="32" fillId="4" borderId="9" xfId="0" quotePrefix="1" applyFont="1" applyFill="1" applyBorder="1" applyAlignment="1">
      <alignment horizontal="center" vertical="center" wrapText="1"/>
    </xf>
    <xf numFmtId="0" fontId="9" fillId="4" borderId="9" xfId="0" applyFont="1" applyFill="1" applyBorder="1" applyAlignment="1">
      <alignment horizontal="center" vertical="center" wrapText="1"/>
    </xf>
    <xf numFmtId="0" fontId="32" fillId="2" borderId="11" xfId="0" quotePrefix="1" applyFont="1" applyFill="1" applyBorder="1" applyAlignment="1">
      <alignment horizontal="center" vertical="top" wrapText="1"/>
    </xf>
    <xf numFmtId="0" fontId="32"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2" fillId="4" borderId="4" xfId="0" applyFont="1" applyFill="1" applyBorder="1" applyAlignment="1">
      <alignment horizontal="center" vertical="center"/>
    </xf>
    <xf numFmtId="0" fontId="8" fillId="4" borderId="4" xfId="0" applyFont="1" applyFill="1" applyBorder="1" applyAlignment="1">
      <alignment vertical="center"/>
    </xf>
    <xf numFmtId="0" fontId="8" fillId="4" borderId="6" xfId="0" applyFont="1" applyFill="1" applyBorder="1" applyAlignment="1">
      <alignment horizontal="center" vertical="center"/>
    </xf>
    <xf numFmtId="49" fontId="9" fillId="0" borderId="6" xfId="0" applyNumberFormat="1" applyFont="1" applyFill="1" applyBorder="1" applyAlignment="1">
      <alignment vertical="center"/>
    </xf>
    <xf numFmtId="49" fontId="8" fillId="7" borderId="6" xfId="0" applyNumberFormat="1" applyFont="1" applyFill="1" applyBorder="1" applyAlignment="1">
      <alignment vertical="center"/>
    </xf>
    <xf numFmtId="0" fontId="32" fillId="2" borderId="12" xfId="0" applyFont="1" applyFill="1" applyBorder="1" applyAlignment="1">
      <alignment horizontal="center" vertical="center" wrapText="1"/>
    </xf>
    <xf numFmtId="0" fontId="32" fillId="3" borderId="9" xfId="0" applyFont="1" applyFill="1" applyBorder="1" applyAlignment="1">
      <alignment horizontal="center" vertical="top" wrapText="1"/>
    </xf>
    <xf numFmtId="0" fontId="8" fillId="0" borderId="11" xfId="0" applyFont="1" applyBorder="1" applyAlignment="1">
      <alignment vertical="center"/>
    </xf>
    <xf numFmtId="0" fontId="8" fillId="0" borderId="8" xfId="0" applyFont="1" applyBorder="1" applyAlignment="1">
      <alignment vertical="center"/>
    </xf>
    <xf numFmtId="49" fontId="9" fillId="0" borderId="8" xfId="0" applyNumberFormat="1" applyFont="1" applyFill="1" applyBorder="1" applyAlignment="1">
      <alignment vertical="center"/>
    </xf>
    <xf numFmtId="49" fontId="8" fillId="7" borderId="8" xfId="0" applyNumberFormat="1" applyFont="1" applyFill="1" applyBorder="1" applyAlignment="1">
      <alignment vertical="center"/>
    </xf>
    <xf numFmtId="0" fontId="8" fillId="3" borderId="0" xfId="0" applyFont="1" applyFill="1" applyAlignment="1">
      <alignment vertical="center"/>
    </xf>
    <xf numFmtId="49" fontId="9" fillId="0" borderId="6" xfId="0" applyNumberFormat="1" applyFont="1" applyFill="1" applyBorder="1"/>
    <xf numFmtId="49" fontId="8" fillId="7" borderId="6" xfId="0" applyNumberFormat="1" applyFont="1" applyFill="1" applyBorder="1"/>
    <xf numFmtId="0" fontId="9" fillId="0" borderId="7" xfId="0" quotePrefix="1" applyFont="1" applyBorder="1" applyAlignment="1">
      <alignment horizontal="center" vertical="center"/>
    </xf>
    <xf numFmtId="49" fontId="9" fillId="0" borderId="4" xfId="0" applyNumberFormat="1" applyFont="1" applyFill="1" applyBorder="1"/>
    <xf numFmtId="49" fontId="8" fillId="7" borderId="4" xfId="0" applyNumberFormat="1" applyFont="1" applyFill="1" applyBorder="1"/>
    <xf numFmtId="169" fontId="37" fillId="0" borderId="4" xfId="0" applyNumberFormat="1" applyFont="1" applyBorder="1" applyAlignment="1">
      <alignment horizontal="center" vertical="center"/>
    </xf>
    <xf numFmtId="169" fontId="10" fillId="0" borderId="4" xfId="0" applyNumberFormat="1" applyFont="1" applyBorder="1" applyAlignment="1">
      <alignment horizontal="center" vertical="center"/>
    </xf>
    <xf numFmtId="0" fontId="32" fillId="2" borderId="0"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4" applyFont="1" applyBorder="1"/>
    <xf numFmtId="0" fontId="9" fillId="0" borderId="0" xfId="0" quotePrefix="1" applyFont="1" applyFill="1" applyBorder="1" applyAlignment="1">
      <alignment horizontal="left" vertical="top"/>
    </xf>
    <xf numFmtId="49" fontId="9" fillId="0" borderId="0" xfId="0" quotePrefix="1" applyNumberFormat="1" applyFont="1" applyFill="1" applyBorder="1" applyAlignment="1">
      <alignment horizontal="left" vertical="top"/>
    </xf>
    <xf numFmtId="0" fontId="8" fillId="0" borderId="0" xfId="0" applyFont="1" applyBorder="1" applyAlignment="1">
      <alignment vertical="center" wrapText="1"/>
    </xf>
    <xf numFmtId="0" fontId="8" fillId="0" borderId="0" xfId="0" applyFont="1" applyBorder="1" applyAlignment="1">
      <alignment horizontal="center" vertical="center" wrapText="1"/>
    </xf>
    <xf numFmtId="49" fontId="9"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13" borderId="4" xfId="0" applyFont="1" applyFill="1" applyBorder="1" applyAlignment="1">
      <alignment horizontal="center" vertical="center" wrapText="1"/>
    </xf>
    <xf numFmtId="49" fontId="10" fillId="13" borderId="4" xfId="0" applyNumberFormat="1" applyFont="1" applyFill="1" applyBorder="1" applyAlignment="1">
      <alignment horizontal="center" vertical="center" wrapText="1"/>
    </xf>
    <xf numFmtId="0" fontId="10" fillId="13" borderId="4" xfId="0" applyFont="1" applyFill="1" applyBorder="1" applyAlignment="1">
      <alignment horizontal="center" vertical="center"/>
    </xf>
    <xf numFmtId="49" fontId="10" fillId="13" borderId="4"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49" fontId="8" fillId="0" borderId="0" xfId="0" applyNumberFormat="1" applyFont="1" applyAlignment="1">
      <alignment horizontal="center" vertical="center"/>
    </xf>
    <xf numFmtId="49" fontId="9" fillId="0" borderId="0" xfId="0" applyNumberFormat="1" applyFont="1" applyAlignment="1">
      <alignment horizontal="center" vertical="center"/>
    </xf>
    <xf numFmtId="0" fontId="8" fillId="0" borderId="0" xfId="0" applyFont="1" applyAlignment="1">
      <alignment horizontal="left" vertical="center"/>
    </xf>
    <xf numFmtId="49" fontId="10" fillId="0" borderId="0" xfId="0" applyNumberFormat="1" applyFont="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9" fillId="0" borderId="4" xfId="0" applyNumberFormat="1" applyFont="1" applyBorder="1" applyAlignment="1">
      <alignment horizontal="center" vertical="center"/>
    </xf>
    <xf numFmtId="0" fontId="30" fillId="2" borderId="9" xfId="0" applyFont="1" applyFill="1" applyBorder="1" applyAlignment="1">
      <alignment horizontal="center" vertical="top" wrapText="1"/>
    </xf>
    <xf numFmtId="0" fontId="10" fillId="6" borderId="8" xfId="0" applyFont="1" applyFill="1" applyBorder="1" applyAlignment="1">
      <alignment horizontal="center" vertical="center"/>
    </xf>
    <xf numFmtId="0" fontId="10" fillId="6" borderId="5" xfId="0" applyFont="1" applyFill="1" applyBorder="1" applyAlignment="1">
      <alignment vertical="center"/>
    </xf>
    <xf numFmtId="0" fontId="19" fillId="6" borderId="4" xfId="0" applyFont="1" applyFill="1" applyBorder="1" applyAlignment="1">
      <alignment horizontal="center" vertical="center" wrapText="1"/>
    </xf>
    <xf numFmtId="0" fontId="30" fillId="6" borderId="4" xfId="0" applyFont="1" applyFill="1" applyBorder="1" applyAlignment="1">
      <alignment horizontal="center" vertical="center"/>
    </xf>
    <xf numFmtId="0" fontId="19" fillId="6" borderId="4" xfId="0" applyFont="1" applyFill="1" applyBorder="1" applyAlignment="1">
      <alignment vertical="center"/>
    </xf>
    <xf numFmtId="0" fontId="19" fillId="6" borderId="4" xfId="0" applyNumberFormat="1" applyFont="1" applyFill="1" applyBorder="1" applyAlignment="1">
      <alignment horizontal="center" vertical="center"/>
    </xf>
    <xf numFmtId="0" fontId="10" fillId="10" borderId="8" xfId="0" applyNumberFormat="1" applyFont="1" applyFill="1" applyBorder="1" applyAlignment="1">
      <alignment horizontal="center" vertical="center"/>
    </xf>
    <xf numFmtId="0" fontId="10" fillId="10" borderId="5" xfId="0" applyFont="1" applyFill="1" applyBorder="1" applyAlignment="1">
      <alignment vertical="center"/>
    </xf>
    <xf numFmtId="0" fontId="19" fillId="10" borderId="4" xfId="0" applyFont="1" applyFill="1" applyBorder="1" applyAlignment="1">
      <alignment horizontal="center" vertical="center" wrapText="1"/>
    </xf>
    <xf numFmtId="0" fontId="30" fillId="10" borderId="4" xfId="0" applyFont="1" applyFill="1" applyBorder="1" applyAlignment="1">
      <alignment horizontal="center" vertical="center"/>
    </xf>
    <xf numFmtId="0" fontId="19" fillId="10" borderId="4" xfId="0" applyFont="1" applyFill="1" applyBorder="1" applyAlignment="1">
      <alignment vertical="center"/>
    </xf>
    <xf numFmtId="0" fontId="19" fillId="10" borderId="4" xfId="0" applyNumberFormat="1" applyFont="1" applyFill="1" applyBorder="1" applyAlignment="1">
      <alignment horizontal="center" vertical="center"/>
    </xf>
    <xf numFmtId="0" fontId="10" fillId="0" borderId="9" xfId="0" applyFont="1" applyBorder="1" applyAlignment="1">
      <alignment vertical="center" wrapText="1"/>
    </xf>
    <xf numFmtId="49" fontId="10" fillId="7" borderId="8" xfId="0" applyNumberFormat="1" applyFont="1" applyFill="1" applyBorder="1" applyAlignment="1">
      <alignment horizontal="center" vertical="center"/>
    </xf>
    <xf numFmtId="0" fontId="10" fillId="7" borderId="5" xfId="0" applyFont="1" applyFill="1" applyBorder="1" applyAlignment="1">
      <alignment vertical="center" wrapText="1"/>
    </xf>
    <xf numFmtId="0" fontId="19" fillId="7" borderId="4" xfId="0" applyFont="1" applyFill="1" applyBorder="1" applyAlignment="1">
      <alignment horizontal="center" vertical="center" wrapText="1"/>
    </xf>
    <xf numFmtId="0" fontId="30" fillId="7" borderId="4" xfId="0" applyFont="1" applyFill="1" applyBorder="1" applyAlignment="1">
      <alignment horizontal="center" vertical="center"/>
    </xf>
    <xf numFmtId="0" fontId="19" fillId="7" borderId="4" xfId="0" applyFont="1" applyFill="1" applyBorder="1" applyAlignment="1">
      <alignment vertical="center"/>
    </xf>
    <xf numFmtId="0" fontId="30" fillId="2" borderId="9" xfId="0" applyFont="1" applyFill="1" applyBorder="1" applyAlignment="1">
      <alignment horizontal="center" vertical="center" wrapText="1"/>
    </xf>
    <xf numFmtId="49" fontId="10" fillId="0" borderId="9" xfId="0" applyNumberFormat="1" applyFont="1" applyBorder="1" applyAlignment="1">
      <alignment horizontal="center" vertical="center"/>
    </xf>
    <xf numFmtId="0" fontId="10" fillId="3" borderId="5" xfId="0" applyFont="1" applyFill="1" applyBorder="1" applyAlignment="1">
      <alignment vertical="center" wrapText="1"/>
    </xf>
    <xf numFmtId="0" fontId="19" fillId="3" borderId="4" xfId="0" applyFont="1" applyFill="1" applyBorder="1" applyAlignment="1">
      <alignment vertical="center" wrapText="1"/>
    </xf>
    <xf numFmtId="0" fontId="19" fillId="3" borderId="4" xfId="0" applyFont="1" applyFill="1" applyBorder="1" applyAlignment="1">
      <alignment vertical="center"/>
    </xf>
    <xf numFmtId="0" fontId="19" fillId="3" borderId="4" xfId="0" applyNumberFormat="1" applyFont="1" applyFill="1" applyBorder="1" applyAlignment="1">
      <alignment horizontal="center" vertical="center"/>
    </xf>
    <xf numFmtId="49" fontId="9" fillId="0" borderId="9" xfId="0" applyNumberFormat="1" applyFont="1" applyBorder="1" applyAlignment="1">
      <alignment horizontal="center" vertical="center"/>
    </xf>
    <xf numFmtId="0" fontId="19" fillId="3" borderId="4" xfId="0" applyFont="1" applyFill="1" applyBorder="1" applyAlignment="1">
      <alignment horizontal="center" vertical="center" wrapText="1"/>
    </xf>
    <xf numFmtId="0" fontId="10" fillId="3" borderId="4" xfId="0" applyFont="1" applyFill="1" applyBorder="1" applyAlignment="1">
      <alignment horizontal="left" vertical="center"/>
    </xf>
    <xf numFmtId="0" fontId="19" fillId="7" borderId="4" xfId="0" applyFont="1" applyFill="1" applyBorder="1" applyAlignment="1">
      <alignment horizontal="right" vertical="center"/>
    </xf>
    <xf numFmtId="0" fontId="10" fillId="0" borderId="9" xfId="0" applyFont="1" applyBorder="1" applyAlignment="1">
      <alignment horizontal="left" vertical="center" wrapText="1"/>
    </xf>
    <xf numFmtId="49" fontId="10" fillId="0" borderId="9" xfId="0" applyNumberFormat="1" applyFont="1" applyBorder="1" applyAlignment="1">
      <alignment horizontal="center" vertical="center" wrapText="1"/>
    </xf>
    <xf numFmtId="0" fontId="19" fillId="0" borderId="4" xfId="0" applyFont="1" applyBorder="1" applyAlignment="1">
      <alignment vertical="center" wrapText="1"/>
    </xf>
    <xf numFmtId="0" fontId="30" fillId="2" borderId="9" xfId="0" applyFont="1" applyFill="1" applyBorder="1" applyAlignment="1">
      <alignment vertical="center" wrapText="1"/>
    </xf>
    <xf numFmtId="0" fontId="10" fillId="10" borderId="4" xfId="0" applyFont="1" applyFill="1" applyBorder="1" applyAlignment="1">
      <alignment horizontal="center" vertical="center" wrapText="1"/>
    </xf>
    <xf numFmtId="0" fontId="10" fillId="10" borderId="5" xfId="0" applyFont="1" applyFill="1" applyBorder="1" applyAlignment="1">
      <alignment vertical="center" wrapText="1"/>
    </xf>
    <xf numFmtId="0" fontId="30" fillId="10" borderId="4" xfId="0" applyFont="1" applyFill="1" applyBorder="1" applyAlignment="1">
      <alignment vertical="center" wrapText="1"/>
    </xf>
    <xf numFmtId="0" fontId="30" fillId="10" borderId="4" xfId="0" applyFont="1" applyFill="1" applyBorder="1" applyAlignment="1">
      <alignment horizontal="right" vertical="center" wrapText="1"/>
    </xf>
    <xf numFmtId="0" fontId="30" fillId="10" borderId="4" xfId="0" applyNumberFormat="1" applyFont="1" applyFill="1" applyBorder="1" applyAlignment="1">
      <alignment horizontal="center" vertical="center" wrapText="1"/>
    </xf>
    <xf numFmtId="0" fontId="30" fillId="2" borderId="4" xfId="0" applyFont="1" applyFill="1" applyBorder="1" applyAlignment="1">
      <alignment vertical="center" wrapText="1"/>
    </xf>
    <xf numFmtId="49" fontId="10" fillId="7" borderId="9" xfId="0" applyNumberFormat="1" applyFont="1" applyFill="1" applyBorder="1" applyAlignment="1">
      <alignment horizontal="center" vertical="center" wrapText="1"/>
    </xf>
    <xf numFmtId="0" fontId="10" fillId="7" borderId="4" xfId="0" applyFont="1" applyFill="1" applyBorder="1" applyAlignment="1">
      <alignment vertical="center"/>
    </xf>
    <xf numFmtId="0" fontId="10" fillId="0" borderId="4" xfId="0" applyFont="1" applyFill="1" applyBorder="1" applyAlignment="1">
      <alignment vertical="center" wrapText="1"/>
    </xf>
    <xf numFmtId="0" fontId="10" fillId="3" borderId="5" xfId="0" applyFont="1" applyFill="1" applyBorder="1" applyAlignment="1">
      <alignment vertical="center"/>
    </xf>
    <xf numFmtId="0" fontId="10" fillId="3" borderId="2" xfId="0" applyFont="1" applyFill="1" applyBorder="1" applyAlignment="1">
      <alignment vertical="center"/>
    </xf>
    <xf numFmtId="0" fontId="19" fillId="3" borderId="7" xfId="0" applyFont="1" applyFill="1" applyBorder="1"/>
    <xf numFmtId="0" fontId="10" fillId="3" borderId="4" xfId="0" applyFont="1" applyFill="1" applyBorder="1" applyAlignment="1">
      <alignment vertical="center"/>
    </xf>
    <xf numFmtId="0" fontId="10" fillId="3" borderId="4" xfId="0" applyNumberFormat="1" applyFont="1" applyFill="1" applyBorder="1" applyAlignment="1">
      <alignment horizontal="center" vertical="center"/>
    </xf>
    <xf numFmtId="0" fontId="10" fillId="0" borderId="4" xfId="0" applyFont="1" applyFill="1" applyBorder="1" applyAlignment="1">
      <alignment vertical="center"/>
    </xf>
    <xf numFmtId="0" fontId="19" fillId="0" borderId="9" xfId="0" applyFont="1" applyBorder="1" applyAlignment="1">
      <alignment horizontal="left" vertical="center" wrapText="1"/>
    </xf>
    <xf numFmtId="49" fontId="19" fillId="0" borderId="9" xfId="0" applyNumberFormat="1" applyFont="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vertical="center"/>
    </xf>
    <xf numFmtId="0" fontId="19" fillId="3" borderId="2" xfId="0" applyFont="1" applyFill="1" applyBorder="1" applyAlignment="1">
      <alignment vertical="center"/>
    </xf>
    <xf numFmtId="0" fontId="19" fillId="3" borderId="7" xfId="0" applyFont="1" applyFill="1" applyBorder="1" applyAlignment="1">
      <alignment vertical="center"/>
    </xf>
    <xf numFmtId="0" fontId="10" fillId="3" borderId="5" xfId="0" applyFont="1" applyFill="1" applyBorder="1" applyAlignment="1">
      <alignment horizontal="center" vertical="center"/>
    </xf>
    <xf numFmtId="0" fontId="10" fillId="3" borderId="8" xfId="0" applyFont="1" applyFill="1" applyBorder="1" applyAlignment="1">
      <alignment horizontal="center" vertical="center"/>
    </xf>
    <xf numFmtId="49" fontId="9" fillId="0" borderId="6" xfId="0" applyNumberFormat="1" applyFont="1" applyBorder="1" applyAlignment="1">
      <alignment horizontal="center" vertical="center"/>
    </xf>
    <xf numFmtId="0" fontId="19" fillId="0" borderId="6" xfId="0" applyFont="1" applyBorder="1" applyAlignment="1">
      <alignment horizontal="left" vertical="center" wrapText="1"/>
    </xf>
    <xf numFmtId="49" fontId="19" fillId="7" borderId="4" xfId="0" applyNumberFormat="1" applyFont="1" applyFill="1" applyBorder="1" applyAlignment="1">
      <alignment horizontal="center" vertical="center"/>
    </xf>
    <xf numFmtId="0" fontId="19" fillId="11" borderId="4" xfId="0" applyFont="1" applyFill="1" applyBorder="1" applyAlignment="1">
      <alignment horizontal="center" vertical="center"/>
    </xf>
    <xf numFmtId="0" fontId="10" fillId="11" borderId="5" xfId="0" applyFont="1" applyFill="1" applyBorder="1" applyAlignment="1">
      <alignment vertical="center" wrapText="1"/>
    </xf>
    <xf numFmtId="0" fontId="19" fillId="11" borderId="4" xfId="0" applyFont="1" applyFill="1" applyBorder="1" applyAlignment="1">
      <alignment horizontal="center" vertical="center" wrapText="1"/>
    </xf>
    <xf numFmtId="0" fontId="30" fillId="11" borderId="4" xfId="0" applyFont="1" applyFill="1" applyBorder="1" applyAlignment="1">
      <alignment horizontal="center" vertical="center"/>
    </xf>
    <xf numFmtId="0" fontId="19" fillId="11" borderId="4" xfId="0" applyFont="1" applyFill="1" applyBorder="1" applyAlignment="1">
      <alignment horizontal="right" vertical="center"/>
    </xf>
    <xf numFmtId="0" fontId="19" fillId="11" borderId="4" xfId="0" applyNumberFormat="1" applyFont="1" applyFill="1" applyBorder="1" applyAlignment="1">
      <alignment horizontal="center" vertical="center"/>
    </xf>
    <xf numFmtId="0" fontId="9" fillId="0" borderId="11" xfId="0" applyFont="1" applyBorder="1" applyAlignment="1">
      <alignment horizontal="center" vertical="top"/>
    </xf>
    <xf numFmtId="0" fontId="10" fillId="6" borderId="8" xfId="0" applyFont="1" applyFill="1" applyBorder="1" applyAlignment="1">
      <alignment horizontal="center" vertical="center" wrapText="1"/>
    </xf>
    <xf numFmtId="0" fontId="9" fillId="7" borderId="5" xfId="0" applyFont="1" applyFill="1" applyBorder="1" applyAlignment="1">
      <alignment vertical="center"/>
    </xf>
    <xf numFmtId="0" fontId="8" fillId="7" borderId="4" xfId="0" applyFont="1" applyFill="1" applyBorder="1" applyAlignment="1">
      <alignment horizontal="center" vertical="center" wrapText="1"/>
    </xf>
    <xf numFmtId="0" fontId="8" fillId="7" borderId="4" xfId="0" applyFont="1" applyFill="1" applyBorder="1" applyAlignment="1">
      <alignment vertical="center"/>
    </xf>
    <xf numFmtId="0" fontId="8" fillId="7" borderId="4" xfId="0" applyNumberFormat="1" applyFont="1" applyFill="1" applyBorder="1" applyAlignment="1">
      <alignment horizontal="center" vertical="center"/>
    </xf>
    <xf numFmtId="0" fontId="32" fillId="2" borderId="9" xfId="0" applyFont="1" applyFill="1" applyBorder="1" applyAlignment="1">
      <alignment horizontal="left" vertical="center" wrapText="1"/>
    </xf>
    <xf numFmtId="0" fontId="8" fillId="0" borderId="9" xfId="0" applyFont="1" applyBorder="1" applyAlignment="1">
      <alignment horizontal="left" vertical="center" wrapText="1"/>
    </xf>
    <xf numFmtId="49" fontId="8" fillId="0" borderId="9" xfId="0" applyNumberFormat="1" applyFont="1" applyBorder="1" applyAlignment="1">
      <alignment horizontal="center" vertical="top" wrapText="1"/>
    </xf>
    <xf numFmtId="0" fontId="9" fillId="0" borderId="2" xfId="0" applyFont="1" applyBorder="1" applyAlignment="1">
      <alignment vertical="center" wrapText="1"/>
    </xf>
    <xf numFmtId="0" fontId="9" fillId="0" borderId="4" xfId="0" applyFont="1" applyFill="1" applyBorder="1" applyAlignment="1">
      <alignment vertical="center" wrapText="1"/>
    </xf>
    <xf numFmtId="49" fontId="8" fillId="0" borderId="6" xfId="0" applyNumberFormat="1" applyFont="1" applyBorder="1" applyAlignment="1">
      <alignment horizontal="center" vertical="top" wrapText="1"/>
    </xf>
    <xf numFmtId="0" fontId="9" fillId="0" borderId="8" xfId="0" applyFont="1" applyBorder="1" applyAlignment="1">
      <alignment vertical="center" wrapText="1"/>
    </xf>
    <xf numFmtId="0" fontId="10" fillId="6" borderId="5" xfId="0" applyFont="1" applyFill="1" applyBorder="1" applyAlignment="1">
      <alignment vertical="center" wrapText="1"/>
    </xf>
    <xf numFmtId="0" fontId="10" fillId="7" borderId="4" xfId="0" applyFont="1" applyFill="1" applyBorder="1" applyAlignment="1">
      <alignment horizontal="center" vertical="center"/>
    </xf>
    <xf numFmtId="0" fontId="10" fillId="7" borderId="5" xfId="0" applyFont="1" applyFill="1" applyBorder="1" applyAlignment="1">
      <alignment vertical="center"/>
    </xf>
    <xf numFmtId="0" fontId="32" fillId="2" borderId="11" xfId="0" applyFont="1" applyFill="1" applyBorder="1" applyAlignment="1">
      <alignment horizontal="center" vertical="top" wrapText="1"/>
    </xf>
    <xf numFmtId="0" fontId="9" fillId="0" borderId="5"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2" xfId="0" applyFont="1" applyBorder="1" applyAlignment="1">
      <alignment vertical="center"/>
    </xf>
    <xf numFmtId="0" fontId="32" fillId="0" borderId="7" xfId="0" applyFont="1" applyBorder="1" applyAlignment="1">
      <alignment horizontal="center" vertical="center"/>
    </xf>
    <xf numFmtId="0" fontId="8" fillId="0" borderId="4" xfId="0" applyNumberFormat="1" applyFont="1" applyBorder="1" applyAlignment="1">
      <alignment horizontal="center" vertical="center"/>
    </xf>
    <xf numFmtId="0" fontId="8" fillId="0" borderId="12" xfId="0" applyFont="1" applyBorder="1" applyAlignment="1">
      <alignment vertical="center"/>
    </xf>
    <xf numFmtId="0" fontId="10" fillId="0" borderId="4" xfId="0" applyNumberFormat="1" applyFont="1" applyBorder="1" applyAlignment="1">
      <alignment horizontal="center" vertical="center"/>
    </xf>
    <xf numFmtId="49" fontId="10" fillId="0" borderId="0" xfId="0" applyNumberFormat="1" applyFont="1" applyBorder="1" applyAlignment="1">
      <alignment horizontal="center" vertical="center"/>
    </xf>
    <xf numFmtId="169" fontId="37"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9" fillId="0" borderId="0" xfId="4" applyFont="1" applyBorder="1" applyAlignment="1">
      <alignment horizontal="center" vertical="center"/>
    </xf>
    <xf numFmtId="0" fontId="9" fillId="0" borderId="0" xfId="4" applyFont="1" applyBorder="1" applyAlignment="1">
      <alignment horizontal="left"/>
    </xf>
    <xf numFmtId="0" fontId="10" fillId="0" borderId="0" xfId="4" applyFont="1" applyAlignment="1">
      <alignment horizontal="center" vertical="center"/>
    </xf>
    <xf numFmtId="0" fontId="9" fillId="0" borderId="0" xfId="4" applyFont="1" applyAlignment="1">
      <alignment horizontal="center" vertical="center"/>
    </xf>
    <xf numFmtId="49" fontId="8" fillId="0" borderId="0" xfId="0" applyNumberFormat="1" applyFont="1" applyAlignment="1">
      <alignment horizontal="center"/>
    </xf>
    <xf numFmtId="0" fontId="19" fillId="0" borderId="0" xfId="0" applyFont="1" applyAlignment="1">
      <alignment horizontal="center" vertical="center"/>
    </xf>
    <xf numFmtId="0" fontId="8" fillId="0" borderId="0" xfId="0" applyFont="1" applyFill="1" applyAlignment="1">
      <alignment vertical="center"/>
    </xf>
    <xf numFmtId="0" fontId="19" fillId="0" borderId="0" xfId="0" applyFont="1" applyFill="1" applyAlignment="1">
      <alignment horizontal="center" vertical="center"/>
    </xf>
    <xf numFmtId="0" fontId="10" fillId="0" borderId="0" xfId="0" applyFont="1" applyFill="1" applyBorder="1" applyAlignment="1">
      <alignment horizontal="center"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9" fillId="0" borderId="4" xfId="0" applyFont="1" applyBorder="1" applyAlignment="1">
      <alignment horizontal="center" vertical="center"/>
    </xf>
    <xf numFmtId="0" fontId="8" fillId="7" borderId="4" xfId="0" applyFont="1" applyFill="1" applyBorder="1"/>
    <xf numFmtId="0" fontId="19" fillId="7" borderId="4" xfId="0" applyFont="1" applyFill="1" applyBorder="1" applyAlignment="1">
      <alignment horizontal="center" vertical="center"/>
    </xf>
    <xf numFmtId="0" fontId="10" fillId="0" borderId="8" xfId="0" applyFont="1" applyBorder="1" applyAlignment="1">
      <alignment horizontal="center" vertical="top" wrapText="1"/>
    </xf>
    <xf numFmtId="0" fontId="8" fillId="7" borderId="8" xfId="0" applyFont="1" applyFill="1" applyBorder="1"/>
    <xf numFmtId="0" fontId="19" fillId="7" borderId="8" xfId="0" applyFont="1" applyFill="1" applyBorder="1" applyAlignment="1">
      <alignment horizontal="center" vertical="center"/>
    </xf>
    <xf numFmtId="0" fontId="8" fillId="0" borderId="4" xfId="5" applyFont="1" applyBorder="1" applyAlignment="1" applyProtection="1">
      <alignment horizontal="center" vertical="center" wrapText="1"/>
    </xf>
    <xf numFmtId="0" fontId="8" fillId="7" borderId="8" xfId="0" applyFont="1" applyFill="1" applyBorder="1" applyAlignment="1">
      <alignment horizontal="left" vertical="center" wrapText="1"/>
    </xf>
    <xf numFmtId="0" fontId="19" fillId="7" borderId="8" xfId="0" applyFont="1" applyFill="1" applyBorder="1" applyAlignment="1">
      <alignment horizontal="center" vertical="center" wrapText="1"/>
    </xf>
    <xf numFmtId="0" fontId="32" fillId="0" borderId="9" xfId="0" applyFont="1" applyFill="1" applyBorder="1" applyAlignment="1">
      <alignment horizontal="center" vertical="top" wrapText="1"/>
    </xf>
    <xf numFmtId="0" fontId="10" fillId="0" borderId="8" xfId="0" applyFont="1" applyFill="1" applyBorder="1" applyAlignment="1">
      <alignment horizontal="center" vertical="top" wrapText="1"/>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xf>
    <xf numFmtId="0" fontId="8" fillId="0" borderId="4" xfId="0" applyFont="1" applyFill="1" applyBorder="1" applyAlignment="1">
      <alignment vertical="center"/>
    </xf>
    <xf numFmtId="169" fontId="19" fillId="0" borderId="4" xfId="0" applyNumberFormat="1" applyFont="1" applyFill="1" applyBorder="1" applyAlignment="1">
      <alignment horizontal="center" vertical="center"/>
    </xf>
    <xf numFmtId="0" fontId="8" fillId="0" borderId="4" xfId="0" applyFont="1" applyFill="1" applyBorder="1"/>
    <xf numFmtId="0" fontId="9" fillId="0" borderId="1" xfId="0" applyFont="1" applyBorder="1" applyAlignment="1">
      <alignment vertical="center"/>
    </xf>
    <xf numFmtId="0" fontId="8" fillId="0" borderId="13" xfId="0" applyFont="1" applyBorder="1"/>
    <xf numFmtId="0" fontId="8" fillId="0" borderId="7" xfId="0" applyFont="1" applyBorder="1"/>
    <xf numFmtId="0" fontId="9" fillId="0" borderId="4" xfId="0" applyNumberFormat="1" applyFont="1" applyBorder="1" applyAlignment="1">
      <alignment horizontal="left" vertical="center" wrapText="1"/>
    </xf>
    <xf numFmtId="169" fontId="19" fillId="0" borderId="4" xfId="0" applyNumberFormat="1" applyFont="1" applyBorder="1" applyAlignment="1">
      <alignment horizontal="center" vertical="center"/>
    </xf>
    <xf numFmtId="0" fontId="8" fillId="7" borderId="6" xfId="0" applyFont="1" applyFill="1" applyBorder="1"/>
    <xf numFmtId="0" fontId="19" fillId="7" borderId="6" xfId="0" applyFont="1" applyFill="1" applyBorder="1" applyAlignment="1">
      <alignment horizontal="center" vertical="center"/>
    </xf>
    <xf numFmtId="0" fontId="10" fillId="12" borderId="9" xfId="0" applyFont="1" applyFill="1" applyBorder="1" applyAlignment="1">
      <alignment horizontal="center" vertical="center"/>
    </xf>
    <xf numFmtId="0" fontId="9" fillId="12" borderId="12"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32" fillId="12" borderId="6" xfId="0" applyFont="1" applyFill="1" applyBorder="1" applyAlignment="1">
      <alignment horizontal="center" vertical="center"/>
    </xf>
    <xf numFmtId="0" fontId="8" fillId="12" borderId="6" xfId="0" applyFont="1" applyFill="1" applyBorder="1" applyAlignment="1">
      <alignment vertical="center"/>
    </xf>
    <xf numFmtId="0" fontId="19" fillId="12" borderId="4" xfId="0" applyFont="1" applyFill="1" applyBorder="1" applyAlignment="1">
      <alignment horizontal="center" vertical="center"/>
    </xf>
    <xf numFmtId="0" fontId="8" fillId="12" borderId="6" xfId="0" applyFont="1" applyFill="1" applyBorder="1"/>
    <xf numFmtId="0" fontId="9" fillId="12" borderId="6" xfId="0" applyFont="1" applyFill="1" applyBorder="1" applyAlignment="1">
      <alignment horizontal="center" vertical="center"/>
    </xf>
    <xf numFmtId="0" fontId="9" fillId="12" borderId="4" xfId="0" applyFont="1" applyFill="1" applyBorder="1" applyAlignment="1">
      <alignment horizontal="left" vertical="center" wrapText="1"/>
    </xf>
    <xf numFmtId="0" fontId="9" fillId="12" borderId="5"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32" fillId="12" borderId="4" xfId="0" applyFont="1" applyFill="1" applyBorder="1" applyAlignment="1">
      <alignment horizontal="center" vertical="center"/>
    </xf>
    <xf numFmtId="0" fontId="8" fillId="12" borderId="4" xfId="0" applyFont="1" applyFill="1" applyBorder="1" applyAlignment="1">
      <alignment vertical="center"/>
    </xf>
    <xf numFmtId="0" fontId="8" fillId="12" borderId="4" xfId="0" applyFont="1" applyFill="1" applyBorder="1"/>
    <xf numFmtId="0" fontId="9" fillId="12" borderId="9" xfId="0" applyFont="1" applyFill="1" applyBorder="1" applyAlignment="1">
      <alignment horizontal="center" vertical="center"/>
    </xf>
    <xf numFmtId="0" fontId="9" fillId="0" borderId="0" xfId="4" applyFont="1" applyBorder="1" applyAlignment="1">
      <alignment horizontal="left" indent="5"/>
    </xf>
    <xf numFmtId="0" fontId="10" fillId="0" borderId="0" xfId="0" quotePrefix="1" applyFont="1" applyFill="1" applyBorder="1" applyAlignment="1">
      <alignment horizontal="center" vertical="center"/>
    </xf>
    <xf numFmtId="0" fontId="8" fillId="0" borderId="0" xfId="0" applyFont="1" applyBorder="1" applyAlignment="1">
      <alignment horizontal="left" vertical="center"/>
    </xf>
    <xf numFmtId="0" fontId="10" fillId="0" borderId="0" xfId="4" applyFont="1" applyAlignment="1">
      <alignment horizontal="left" indent="5"/>
    </xf>
    <xf numFmtId="0" fontId="9" fillId="0" borderId="0" xfId="4" applyFont="1" applyAlignment="1">
      <alignment horizontal="left" indent="5"/>
    </xf>
    <xf numFmtId="0" fontId="19" fillId="0" borderId="0" xfId="0" applyFont="1" applyBorder="1" applyAlignment="1">
      <alignment horizontal="left" vertical="center"/>
    </xf>
    <xf numFmtId="0" fontId="19" fillId="13" borderId="4" xfId="0" applyFont="1" applyFill="1" applyBorder="1" applyAlignment="1">
      <alignment horizontal="center" vertical="center" wrapText="1"/>
    </xf>
    <xf numFmtId="0" fontId="19" fillId="13" borderId="4" xfId="0" applyFont="1" applyFill="1" applyBorder="1" applyAlignment="1">
      <alignment horizontal="center" vertical="center"/>
    </xf>
    <xf numFmtId="0" fontId="32" fillId="2" borderId="9" xfId="0" applyFont="1" applyFill="1" applyBorder="1" applyAlignment="1">
      <alignment horizontal="center" vertical="center"/>
    </xf>
    <xf numFmtId="166" fontId="9" fillId="0" borderId="6" xfId="0" applyNumberFormat="1" applyFont="1" applyBorder="1" applyAlignment="1">
      <alignment horizontal="center" vertical="center" wrapText="1"/>
    </xf>
    <xf numFmtId="0" fontId="19" fillId="7" borderId="6" xfId="5" applyFont="1" applyFill="1" applyBorder="1" applyAlignment="1" applyProtection="1">
      <alignment horizontal="center" vertical="center"/>
    </xf>
    <xf numFmtId="0" fontId="32" fillId="7" borderId="4" xfId="0" applyFont="1" applyFill="1" applyBorder="1" applyAlignment="1">
      <alignment vertical="center" wrapText="1"/>
    </xf>
    <xf numFmtId="0" fontId="30" fillId="7" borderId="4" xfId="0" applyFont="1" applyFill="1" applyBorder="1" applyAlignment="1">
      <alignment horizontal="center" vertical="center" wrapText="1"/>
    </xf>
    <xf numFmtId="0" fontId="9" fillId="7" borderId="4" xfId="0" applyFont="1" applyFill="1" applyBorder="1" applyAlignment="1">
      <alignment vertical="center"/>
    </xf>
    <xf numFmtId="0" fontId="9" fillId="7" borderId="4" xfId="0" applyFont="1" applyFill="1" applyBorder="1" applyAlignment="1">
      <alignment horizontal="center" vertical="center"/>
    </xf>
    <xf numFmtId="166" fontId="9" fillId="0" borderId="4" xfId="0" applyNumberFormat="1" applyFont="1" applyBorder="1" applyAlignment="1">
      <alignment horizontal="center" vertical="center" wrapText="1"/>
    </xf>
    <xf numFmtId="166" fontId="9" fillId="0" borderId="8" xfId="0" applyNumberFormat="1" applyFont="1" applyBorder="1" applyAlignment="1">
      <alignment horizontal="center" vertical="center" wrapText="1"/>
    </xf>
    <xf numFmtId="0" fontId="8" fillId="7" borderId="8" xfId="0" applyFont="1" applyFill="1" applyBorder="1" applyAlignment="1">
      <alignment vertical="center"/>
    </xf>
    <xf numFmtId="166" fontId="32" fillId="0" borderId="4" xfId="1" applyNumberFormat="1" applyFont="1" applyBorder="1" applyAlignment="1">
      <alignment horizontal="center" vertical="center" wrapText="1"/>
    </xf>
    <xf numFmtId="166" fontId="8" fillId="0" borderId="4" xfId="0" applyNumberFormat="1" applyFont="1" applyBorder="1" applyAlignment="1">
      <alignment horizontal="center" vertical="center" wrapText="1"/>
    </xf>
    <xf numFmtId="0" fontId="32" fillId="2" borderId="6" xfId="0" applyFont="1" applyFill="1" applyBorder="1" applyAlignment="1">
      <alignment horizontal="center" vertical="center"/>
    </xf>
    <xf numFmtId="0" fontId="8" fillId="7" borderId="6" xfId="0" applyFont="1" applyFill="1" applyBorder="1" applyAlignment="1">
      <alignment vertical="center"/>
    </xf>
    <xf numFmtId="166" fontId="9" fillId="0" borderId="4" xfId="0" applyNumberFormat="1" applyFont="1" applyBorder="1" applyAlignment="1">
      <alignment horizontal="center" vertical="center"/>
    </xf>
    <xf numFmtId="0" fontId="9" fillId="0" borderId="7" xfId="0" applyFont="1" applyBorder="1" applyAlignment="1">
      <alignment vertical="center"/>
    </xf>
    <xf numFmtId="0" fontId="8" fillId="0" borderId="4" xfId="0" applyFont="1" applyFill="1" applyBorder="1" applyAlignment="1">
      <alignment horizontal="center" vertical="center"/>
    </xf>
    <xf numFmtId="0" fontId="8" fillId="7" borderId="4" xfId="0" applyFont="1" applyFill="1" applyBorder="1" applyAlignment="1">
      <alignment horizontal="center" vertical="center"/>
    </xf>
    <xf numFmtId="0" fontId="10" fillId="0" borderId="0" xfId="0" quotePrefix="1" applyFont="1" applyFill="1" applyBorder="1" applyAlignment="1">
      <alignment horizontal="center" vertical="top"/>
    </xf>
    <xf numFmtId="0" fontId="9" fillId="0" borderId="0" xfId="4" applyFont="1" applyAlignment="1">
      <alignment horizontal="left"/>
    </xf>
    <xf numFmtId="0" fontId="19" fillId="0" borderId="0" xfId="0" applyFont="1" applyAlignment="1">
      <alignment horizontal="center"/>
    </xf>
    <xf numFmtId="0" fontId="38" fillId="0" borderId="0" xfId="0" applyFont="1" applyBorder="1"/>
    <xf numFmtId="0" fontId="39" fillId="0" borderId="0" xfId="0" applyFont="1" applyBorder="1"/>
    <xf numFmtId="0" fontId="39" fillId="0" borderId="0" xfId="0" applyFont="1"/>
    <xf numFmtId="0" fontId="40" fillId="0" borderId="0" xfId="0" applyFont="1"/>
    <xf numFmtId="0" fontId="41" fillId="8" borderId="0" xfId="0" applyFont="1" applyFill="1"/>
    <xf numFmtId="0" fontId="38" fillId="0" borderId="0" xfId="0" applyFont="1" applyBorder="1" applyAlignment="1">
      <alignment horizontal="left" vertical="center"/>
    </xf>
    <xf numFmtId="0" fontId="38" fillId="0" borderId="0" xfId="0" applyFont="1" applyBorder="1" applyAlignment="1">
      <alignment vertical="center" wrapText="1"/>
    </xf>
    <xf numFmtId="0" fontId="41" fillId="7" borderId="0" xfId="0" applyFont="1" applyFill="1"/>
    <xf numFmtId="0" fontId="9" fillId="0" borderId="7" xfId="0" applyFont="1" applyBorder="1" applyAlignment="1">
      <alignment horizontal="left"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49" fontId="9" fillId="0" borderId="8" xfId="5" applyNumberFormat="1" applyFont="1" applyFill="1" applyBorder="1" applyAlignment="1" applyProtection="1">
      <alignment vertical="center" wrapText="1"/>
    </xf>
    <xf numFmtId="0" fontId="8" fillId="0" borderId="6" xfId="0" applyFont="1" applyBorder="1" applyAlignment="1">
      <alignment horizontal="center" vertical="center"/>
    </xf>
    <xf numFmtId="0" fontId="9" fillId="7" borderId="0" xfId="0" applyFont="1" applyFill="1" applyBorder="1" applyAlignment="1"/>
    <xf numFmtId="0" fontId="9" fillId="7" borderId="0" xfId="0" quotePrefix="1" applyFont="1" applyFill="1" applyBorder="1" applyAlignment="1">
      <alignment horizontal="left" vertical="top"/>
    </xf>
    <xf numFmtId="0" fontId="9" fillId="7" borderId="0" xfId="0" applyFont="1" applyFill="1" applyBorder="1" applyAlignment="1">
      <alignment horizontal="left" vertical="top"/>
    </xf>
    <xf numFmtId="0" fontId="9" fillId="7" borderId="0" xfId="0" applyFont="1" applyFill="1" applyBorder="1" applyAlignment="1">
      <alignment horizontal="left"/>
    </xf>
    <xf numFmtId="167" fontId="32" fillId="7" borderId="0" xfId="0" applyNumberFormat="1" applyFont="1" applyFill="1" applyBorder="1" applyAlignment="1" applyProtection="1">
      <alignment vertical="top"/>
    </xf>
    <xf numFmtId="0" fontId="9" fillId="0" borderId="19" xfId="0" applyFont="1" applyFill="1" applyBorder="1" applyAlignment="1"/>
    <xf numFmtId="167" fontId="32" fillId="0" borderId="19" xfId="0" applyNumberFormat="1" applyFont="1" applyFill="1" applyBorder="1" applyAlignment="1" applyProtection="1">
      <alignment vertical="top"/>
    </xf>
    <xf numFmtId="0" fontId="9" fillId="0" borderId="19" xfId="0" quotePrefix="1" applyFont="1" applyFill="1" applyBorder="1" applyAlignment="1">
      <alignment horizontal="left" vertical="top"/>
    </xf>
    <xf numFmtId="0" fontId="29" fillId="0" borderId="4" xfId="0" applyFont="1" applyFill="1" applyBorder="1" applyAlignment="1">
      <alignment horizontal="center" vertical="center"/>
    </xf>
    <xf numFmtId="0" fontId="8" fillId="0" borderId="5" xfId="0" applyFont="1" applyBorder="1" applyAlignment="1">
      <alignment horizontal="center" vertical="center" wrapText="1"/>
    </xf>
    <xf numFmtId="0" fontId="9" fillId="0" borderId="2"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6" xfId="5" applyFont="1" applyFill="1" applyBorder="1" applyAlignment="1" applyProtection="1">
      <alignment horizontal="left" vertical="center"/>
    </xf>
    <xf numFmtId="0" fontId="29" fillId="0" borderId="8" xfId="0" applyFont="1" applyBorder="1" applyAlignment="1">
      <alignment vertical="center" wrapText="1"/>
    </xf>
    <xf numFmtId="14" fontId="29" fillId="0" borderId="8" xfId="0" applyNumberFormat="1" applyFont="1" applyBorder="1" applyAlignment="1">
      <alignment vertical="center" wrapText="1"/>
    </xf>
    <xf numFmtId="0" fontId="8" fillId="0" borderId="0" xfId="0" applyFont="1"/>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0" fillId="7" borderId="8" xfId="5" applyNumberFormat="1" applyFont="1" applyFill="1" applyBorder="1" applyAlignment="1" applyProtection="1">
      <alignment horizontal="center" vertical="center" wrapText="1"/>
    </xf>
    <xf numFmtId="0" fontId="20" fillId="7" borderId="9" xfId="5"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49" fontId="36" fillId="7" borderId="8" xfId="5" applyNumberFormat="1" applyFont="1" applyFill="1" applyBorder="1" applyAlignment="1" applyProtection="1">
      <alignment horizontal="left" vertical="center" wrapText="1"/>
    </xf>
    <xf numFmtId="49" fontId="9" fillId="0" borderId="8" xfId="5" applyNumberFormat="1" applyFont="1" applyFill="1" applyBorder="1" applyAlignment="1" applyProtection="1">
      <alignment horizontal="left"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xf>
    <xf numFmtId="0" fontId="8" fillId="0" borderId="14" xfId="0" applyFont="1" applyBorder="1" applyAlignment="1">
      <alignment horizontal="center" vertical="center"/>
    </xf>
    <xf numFmtId="15" fontId="9" fillId="0" borderId="8" xfId="0" applyNumberFormat="1" applyFont="1" applyBorder="1" applyAlignment="1">
      <alignment horizontal="center" vertical="center" wrapText="1"/>
    </xf>
    <xf numFmtId="0" fontId="10" fillId="4" borderId="2" xfId="0" applyFont="1" applyFill="1" applyBorder="1" applyAlignment="1">
      <alignment vertical="center" wrapText="1"/>
    </xf>
    <xf numFmtId="0" fontId="10" fillId="4" borderId="7" xfId="0" applyFont="1" applyFill="1" applyBorder="1" applyAlignment="1">
      <alignment vertical="center" wrapText="1"/>
    </xf>
    <xf numFmtId="0" fontId="9" fillId="0" borderId="6" xfId="0" applyFont="1" applyBorder="1" applyAlignment="1">
      <alignment horizontal="center" vertical="center" wrapText="1"/>
    </xf>
    <xf numFmtId="0" fontId="8" fillId="0" borderId="0" xfId="0" applyFont="1"/>
    <xf numFmtId="167" fontId="32" fillId="7" borderId="0" xfId="0" applyNumberFormat="1" applyFont="1" applyFill="1" applyBorder="1" applyAlignment="1" applyProtection="1">
      <alignment horizontal="left" vertical="top"/>
    </xf>
    <xf numFmtId="0" fontId="9" fillId="0" borderId="11" xfId="0" applyFont="1" applyFill="1" applyBorder="1"/>
    <xf numFmtId="0" fontId="42" fillId="7" borderId="0" xfId="0" applyFont="1" applyFill="1" applyBorder="1" applyAlignment="1">
      <alignment vertical="top"/>
    </xf>
    <xf numFmtId="49" fontId="9" fillId="0" borderId="4" xfId="0" applyNumberFormat="1" applyFont="1" applyFill="1" applyBorder="1" applyAlignment="1">
      <alignment horizontal="left" vertical="center"/>
    </xf>
    <xf numFmtId="0" fontId="8" fillId="12" borderId="4" xfId="0" applyFont="1" applyFill="1" applyBorder="1" applyAlignment="1">
      <alignment horizontal="center" vertical="center"/>
    </xf>
    <xf numFmtId="0" fontId="8" fillId="0" borderId="6" xfId="5" applyFont="1" applyBorder="1" applyAlignment="1" applyProtection="1">
      <alignment horizontal="left" vertical="center" wrapText="1"/>
    </xf>
    <xf numFmtId="15" fontId="32" fillId="2" borderId="12" xfId="0" quotePrefix="1" applyNumberFormat="1" applyFont="1" applyFill="1" applyBorder="1" applyAlignment="1">
      <alignment horizontal="center" vertical="center" wrapText="1"/>
    </xf>
    <xf numFmtId="0" fontId="8" fillId="0" borderId="6" xfId="5" applyFont="1" applyBorder="1" applyAlignment="1" applyProtection="1">
      <alignment horizontal="left" vertical="center"/>
    </xf>
    <xf numFmtId="15" fontId="32" fillId="2" borderId="4" xfId="0" applyNumberFormat="1" applyFont="1" applyFill="1" applyBorder="1" applyAlignment="1">
      <alignment horizontal="center" vertical="center" wrapText="1"/>
    </xf>
    <xf numFmtId="2" fontId="9" fillId="0" borderId="4" xfId="0" applyNumberFormat="1" applyFont="1" applyBorder="1" applyAlignment="1">
      <alignment horizontal="center" vertical="center" wrapText="1"/>
    </xf>
    <xf numFmtId="49" fontId="9" fillId="0" borderId="4" xfId="5" applyNumberFormat="1" applyFont="1" applyFill="1" applyBorder="1" applyAlignment="1" applyProtection="1">
      <alignment horizontal="left" vertical="center" wrapText="1"/>
    </xf>
    <xf numFmtId="49" fontId="36" fillId="7" borderId="4" xfId="5" applyNumberFormat="1" applyFont="1" applyFill="1" applyBorder="1" applyAlignment="1" applyProtection="1">
      <alignment horizontal="left" vertical="center" wrapText="1"/>
    </xf>
    <xf numFmtId="49" fontId="9" fillId="0" borderId="4" xfId="0" applyNumberFormat="1" applyFont="1" applyFill="1" applyBorder="1" applyAlignment="1">
      <alignment horizontal="left" vertical="center" wrapText="1"/>
    </xf>
    <xf numFmtId="49" fontId="43" fillId="7" borderId="4" xfId="5" applyNumberFormat="1" applyFont="1" applyFill="1" applyBorder="1" applyAlignment="1" applyProtection="1">
      <alignment vertical="center"/>
    </xf>
    <xf numFmtId="49" fontId="43" fillId="7" borderId="8" xfId="5" applyNumberFormat="1" applyFont="1" applyFill="1" applyBorder="1" applyAlignment="1" applyProtection="1">
      <alignment vertical="center" wrapText="1"/>
    </xf>
    <xf numFmtId="49" fontId="43" fillId="7" borderId="4" xfId="5" applyNumberFormat="1" applyFont="1" applyFill="1" applyBorder="1" applyAlignment="1" applyProtection="1">
      <alignment vertical="center" wrapText="1"/>
    </xf>
    <xf numFmtId="49" fontId="43" fillId="7" borderId="4" xfId="5" applyNumberFormat="1" applyFont="1" applyFill="1" applyBorder="1" applyAlignment="1" applyProtection="1">
      <alignment horizontal="left" vertical="center"/>
    </xf>
    <xf numFmtId="0" fontId="8" fillId="12" borderId="4" xfId="0" applyFont="1" applyFill="1" applyBorder="1" applyAlignment="1">
      <alignment horizontal="left" vertical="center" wrapText="1"/>
    </xf>
    <xf numFmtId="0" fontId="43" fillId="7" borderId="4" xfId="5" applyFont="1" applyFill="1" applyBorder="1" applyAlignment="1" applyProtection="1">
      <alignment horizontal="left" vertical="center"/>
    </xf>
    <xf numFmtId="0" fontId="43" fillId="7" borderId="8" xfId="5" applyFont="1" applyFill="1" applyBorder="1" applyAlignment="1" applyProtection="1">
      <alignment horizontal="left" vertical="center" wrapText="1"/>
    </xf>
    <xf numFmtId="15" fontId="32" fillId="2" borderId="12" xfId="0" applyNumberFormat="1" applyFont="1" applyFill="1" applyBorder="1" applyAlignment="1">
      <alignment horizontal="center" vertical="center" wrapText="1"/>
    </xf>
    <xf numFmtId="0" fontId="9" fillId="0" borderId="2" xfId="0" applyFont="1" applyFill="1" applyBorder="1" applyAlignment="1">
      <alignment horizontal="left" vertical="center"/>
    </xf>
    <xf numFmtId="0" fontId="8" fillId="0" borderId="7" xfId="0" applyFont="1" applyFill="1" applyBorder="1" applyAlignment="1">
      <alignment vertical="center"/>
    </xf>
    <xf numFmtId="0" fontId="43" fillId="7" borderId="4" xfId="5" applyFont="1" applyFill="1" applyBorder="1" applyAlignment="1" applyProtection="1">
      <alignment vertical="center"/>
    </xf>
    <xf numFmtId="0" fontId="3" fillId="0" borderId="8" xfId="5" applyFont="1" applyBorder="1" applyAlignment="1" applyProtection="1">
      <alignment vertical="center" wrapText="1"/>
    </xf>
    <xf numFmtId="0" fontId="44" fillId="7" borderId="4" xfId="5" applyFont="1" applyFill="1" applyBorder="1" applyAlignment="1" applyProtection="1">
      <alignment vertical="center" wrapText="1"/>
    </xf>
    <xf numFmtId="0" fontId="44" fillId="7" borderId="4" xfId="5" applyFont="1" applyFill="1" applyBorder="1" applyAlignment="1" applyProtection="1">
      <alignment horizontal="center" vertical="center" wrapText="1"/>
    </xf>
    <xf numFmtId="2" fontId="10" fillId="2" borderId="5" xfId="0" applyNumberFormat="1" applyFont="1" applyFill="1" applyBorder="1" applyAlignment="1">
      <alignment horizontal="center" vertical="center" wrapText="1"/>
    </xf>
    <xf numFmtId="169" fontId="10" fillId="0" borderId="12" xfId="0" applyNumberFormat="1" applyFont="1" applyFill="1" applyBorder="1" applyAlignment="1">
      <alignment horizontal="center" vertical="center"/>
    </xf>
    <xf numFmtId="169" fontId="30" fillId="0" borderId="4" xfId="0" applyNumberFormat="1" applyFont="1" applyBorder="1" applyAlignment="1">
      <alignment horizontal="center" vertical="center"/>
    </xf>
    <xf numFmtId="2" fontId="30" fillId="0" borderId="4" xfId="0" applyNumberFormat="1" applyFont="1" applyBorder="1" applyAlignment="1">
      <alignment horizontal="center" vertical="center"/>
    </xf>
    <xf numFmtId="0" fontId="45" fillId="0" borderId="0" xfId="0" applyFont="1" applyAlignment="1">
      <alignment horizontal="center" vertical="center"/>
    </xf>
    <xf numFmtId="0" fontId="45" fillId="0" borderId="4" xfId="0" applyFont="1" applyBorder="1" applyAlignment="1">
      <alignment horizontal="center" vertical="center"/>
    </xf>
    <xf numFmtId="0" fontId="3" fillId="0" borderId="4" xfId="7" applyFont="1" applyFill="1" applyBorder="1" applyAlignment="1">
      <alignment vertical="center" wrapText="1"/>
    </xf>
    <xf numFmtId="0" fontId="44" fillId="7" borderId="4" xfId="5" applyFont="1" applyFill="1" applyBorder="1" applyAlignment="1" applyProtection="1">
      <alignment horizontal="center" vertical="center"/>
    </xf>
    <xf numFmtId="49" fontId="18" fillId="7" borderId="4" xfId="5" applyNumberFormat="1" applyFill="1" applyBorder="1" applyAlignment="1" applyProtection="1">
      <alignment horizontal="center" vertical="center"/>
    </xf>
    <xf numFmtId="0" fontId="46" fillId="7" borderId="4" xfId="5" applyFont="1" applyFill="1" applyBorder="1" applyAlignment="1" applyProtection="1">
      <alignment horizontal="center" vertical="center" wrapText="1"/>
    </xf>
    <xf numFmtId="0" fontId="9" fillId="0" borderId="9" xfId="0" applyFont="1" applyBorder="1" applyAlignment="1">
      <alignment horizontal="center" vertical="center" wrapText="1"/>
    </xf>
    <xf numFmtId="0" fontId="20" fillId="7" borderId="9" xfId="5" applyNumberFormat="1" applyFont="1" applyFill="1" applyBorder="1" applyAlignment="1" applyProtection="1">
      <alignment horizontal="center" vertical="center" wrapText="1"/>
    </xf>
    <xf numFmtId="0" fontId="9" fillId="0" borderId="6" xfId="0" applyFont="1" applyFill="1" applyBorder="1" applyAlignment="1">
      <alignment horizontal="center" vertical="center" wrapText="1"/>
    </xf>
    <xf numFmtId="0" fontId="9" fillId="0" borderId="9" xfId="0" applyFont="1" applyBorder="1" applyAlignment="1">
      <alignment horizontal="center" vertical="center" wrapText="1"/>
    </xf>
    <xf numFmtId="0" fontId="32" fillId="0" borderId="6" xfId="0" applyFont="1" applyBorder="1" applyAlignment="1">
      <alignment horizontal="center" vertical="center"/>
    </xf>
    <xf numFmtId="0" fontId="9" fillId="0" borderId="5" xfId="0" applyFont="1" applyFill="1" applyBorder="1" applyAlignment="1">
      <alignment horizontal="left" vertical="center" wrapText="1"/>
    </xf>
    <xf numFmtId="14" fontId="32" fillId="2" borderId="12" xfId="0" applyNumberFormat="1" applyFont="1" applyFill="1" applyBorder="1" applyAlignment="1">
      <alignment horizontal="center" vertical="center" wrapText="1"/>
    </xf>
    <xf numFmtId="0" fontId="3" fillId="0" borderId="4" xfId="7" applyFont="1" applyFill="1" applyBorder="1" applyAlignment="1">
      <alignment horizontal="center" vertical="center"/>
    </xf>
    <xf numFmtId="0" fontId="3" fillId="0" borderId="11" xfId="5" applyFont="1" applyBorder="1" applyAlignment="1" applyProtection="1">
      <alignment horizontal="center" vertical="center" wrapText="1"/>
    </xf>
    <xf numFmtId="0" fontId="3" fillId="0" borderId="0" xfId="5" applyFont="1" applyBorder="1" applyAlignment="1" applyProtection="1">
      <alignment horizontal="center" vertical="center" wrapText="1"/>
    </xf>
    <xf numFmtId="0" fontId="4" fillId="0" borderId="0" xfId="7" applyFont="1" applyAlignment="1">
      <alignment horizontal="center" vertical="center"/>
    </xf>
    <xf numFmtId="0" fontId="4" fillId="0" borderId="11" xfId="7" applyFont="1" applyBorder="1" applyAlignment="1">
      <alignment horizontal="center" vertical="center"/>
    </xf>
    <xf numFmtId="0" fontId="4" fillId="0" borderId="0" xfId="7" applyFont="1" applyBorder="1" applyAlignment="1">
      <alignment horizontal="center" vertical="center"/>
    </xf>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6" fillId="0" borderId="7" xfId="0" applyFont="1" applyFill="1" applyBorder="1" applyAlignment="1">
      <alignment horizontal="left" vertical="center"/>
    </xf>
    <xf numFmtId="0" fontId="3" fillId="0" borderId="5" xfId="0" quotePrefix="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0" xfId="0" applyFont="1" applyAlignment="1">
      <alignment horizont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6" fillId="0" borderId="26" xfId="0" applyFont="1" applyBorder="1" applyAlignment="1">
      <alignment horizontal="center"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27"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7" fillId="0" borderId="24" xfId="0" applyFont="1" applyBorder="1" applyAlignment="1">
      <alignment horizontal="left" vertical="center"/>
    </xf>
    <xf numFmtId="0" fontId="7" fillId="0" borderId="39"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vertical="center" wrapText="1"/>
    </xf>
    <xf numFmtId="0" fontId="6" fillId="0" borderId="2" xfId="0" applyFont="1" applyBorder="1" applyAlignment="1">
      <alignment vertical="center"/>
    </xf>
    <xf numFmtId="0" fontId="6" fillId="0" borderId="7" xfId="0" applyFont="1" applyBorder="1" applyAlignment="1">
      <alignment vertical="center"/>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51"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4" xfId="0" applyFont="1" applyFill="1" applyBorder="1" applyAlignment="1">
      <alignment horizontal="left" vertical="center"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4" xfId="0" applyFont="1" applyBorder="1" applyAlignment="1">
      <alignment horizontal="left" vertical="center" wrapText="1"/>
    </xf>
    <xf numFmtId="0" fontId="9" fillId="0" borderId="4" xfId="0" applyFont="1" applyBorder="1" applyAlignment="1">
      <alignment horizontal="left" vertical="top" wrapText="1"/>
    </xf>
    <xf numFmtId="0" fontId="9" fillId="0" borderId="4" xfId="0" applyFont="1" applyBorder="1" applyAlignment="1">
      <alignment horizontal="left" vertical="center"/>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9" fillId="0" borderId="12"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9" fillId="0" borderId="12" xfId="0" applyFont="1" applyBorder="1" applyAlignment="1">
      <alignment horizontal="left" vertical="top" wrapText="1"/>
    </xf>
    <xf numFmtId="0" fontId="9" fillId="0" borderId="1" xfId="0" applyFont="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top" wrapText="1"/>
    </xf>
    <xf numFmtId="0" fontId="9" fillId="0" borderId="3" xfId="0" applyFont="1" applyBorder="1" applyAlignment="1">
      <alignment horizontal="left" vertical="top" wrapText="1"/>
    </xf>
    <xf numFmtId="0" fontId="9" fillId="0" borderId="15" xfId="0" applyFont="1" applyBorder="1" applyAlignment="1">
      <alignment horizontal="left" vertical="top" wrapText="1"/>
    </xf>
    <xf numFmtId="0" fontId="8" fillId="0" borderId="5" xfId="0" applyFont="1" applyBorder="1" applyAlignment="1">
      <alignment vertical="center" wrapText="1"/>
    </xf>
    <xf numFmtId="0" fontId="8" fillId="0" borderId="2" xfId="0" applyFont="1" applyBorder="1" applyAlignment="1">
      <alignment vertical="center" wrapText="1"/>
    </xf>
    <xf numFmtId="0" fontId="8" fillId="0" borderId="7" xfId="0" applyFont="1" applyBorder="1" applyAlignment="1">
      <alignment vertical="center"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0" fontId="10" fillId="0" borderId="15" xfId="0" applyFont="1" applyBorder="1" applyAlignment="1">
      <alignment horizontal="left" vertical="center" wrapText="1"/>
    </xf>
    <xf numFmtId="0" fontId="9" fillId="0" borderId="1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30" fillId="0" borderId="7" xfId="0" applyFont="1" applyBorder="1" applyAlignment="1">
      <alignment vertical="center" wrapText="1"/>
    </xf>
    <xf numFmtId="0" fontId="31" fillId="0" borderId="4" xfId="0" applyFont="1" applyBorder="1" applyAlignment="1">
      <alignment vertical="center" wrapText="1"/>
    </xf>
    <xf numFmtId="0" fontId="29" fillId="0" borderId="5" xfId="0" applyFont="1" applyBorder="1" applyAlignment="1">
      <alignment horizontal="left" vertical="top" wrapText="1"/>
    </xf>
    <xf numFmtId="0" fontId="29" fillId="0" borderId="2" xfId="0" applyFont="1" applyBorder="1" applyAlignment="1">
      <alignment horizontal="left" vertical="top" wrapText="1"/>
    </xf>
    <xf numFmtId="0" fontId="29" fillId="0" borderId="7" xfId="0" applyFont="1" applyBorder="1" applyAlignment="1">
      <alignment horizontal="left" vertical="top" wrapText="1"/>
    </xf>
    <xf numFmtId="0" fontId="9" fillId="0" borderId="0" xfId="0" applyFont="1" applyFill="1" applyAlignment="1">
      <alignment horizontal="left" vertical="center"/>
    </xf>
    <xf numFmtId="0" fontId="9" fillId="0" borderId="0" xfId="0" applyFont="1" applyFill="1" applyAlignment="1">
      <alignment horizontal="left" vertical="top" wrapText="1"/>
    </xf>
    <xf numFmtId="0" fontId="9" fillId="0" borderId="0" xfId="0" applyFont="1" applyFill="1" applyAlignment="1">
      <alignment horizontal="center" vertical="center" wrapText="1"/>
    </xf>
    <xf numFmtId="0" fontId="8" fillId="0" borderId="5" xfId="0" applyFont="1" applyBorder="1" applyAlignment="1">
      <alignment horizontal="left" vertical="center" wrapText="1"/>
    </xf>
    <xf numFmtId="0" fontId="31" fillId="0" borderId="2" xfId="0" applyFont="1" applyBorder="1" applyAlignment="1">
      <alignment vertical="center" wrapText="1"/>
    </xf>
    <xf numFmtId="0" fontId="31" fillId="0" borderId="7" xfId="0" applyFont="1" applyBorder="1" applyAlignment="1">
      <alignmen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4" xfId="0" quotePrefix="1" applyFont="1" applyFill="1" applyBorder="1" applyAlignment="1">
      <alignment horizontal="left" vertical="center" wrapText="1"/>
    </xf>
    <xf numFmtId="0" fontId="9" fillId="0" borderId="1" xfId="0" quotePrefix="1" applyFont="1" applyFill="1" applyBorder="1" applyAlignment="1">
      <alignment horizontal="center" vertical="top"/>
    </xf>
    <xf numFmtId="0" fontId="9" fillId="7" borderId="0" xfId="0" applyFont="1" applyFill="1" applyBorder="1" applyAlignment="1">
      <alignment horizontal="left" vertical="top"/>
    </xf>
    <xf numFmtId="0" fontId="9" fillId="0" borderId="0" xfId="0" applyFont="1" applyFill="1" applyBorder="1" applyAlignment="1">
      <alignment horizontal="center"/>
    </xf>
    <xf numFmtId="0" fontId="9" fillId="0" borderId="0" xfId="0" applyFont="1" applyFill="1" applyBorder="1" applyAlignment="1">
      <alignment horizontal="center" vertical="top"/>
    </xf>
    <xf numFmtId="167" fontId="32" fillId="0" borderId="0" xfId="0" applyNumberFormat="1" applyFont="1" applyFill="1" applyBorder="1" applyAlignment="1" applyProtection="1">
      <alignment horizontal="left" vertical="top" wrapText="1"/>
    </xf>
    <xf numFmtId="167" fontId="32" fillId="0" borderId="19" xfId="0" applyNumberFormat="1" applyFont="1" applyFill="1" applyBorder="1" applyAlignment="1" applyProtection="1">
      <alignment horizontal="left" vertical="top" wrapText="1"/>
    </xf>
    <xf numFmtId="0" fontId="19" fillId="0" borderId="5" xfId="0" applyFont="1" applyBorder="1" applyAlignment="1">
      <alignment horizontal="center" vertical="center"/>
    </xf>
    <xf numFmtId="167" fontId="32" fillId="0" borderId="0" xfId="0" applyNumberFormat="1" applyFont="1" applyFill="1" applyBorder="1" applyAlignment="1" applyProtection="1">
      <alignment horizontal="left" vertical="center" wrapText="1"/>
    </xf>
    <xf numFmtId="167" fontId="32" fillId="0" borderId="19" xfId="0" applyNumberFormat="1" applyFont="1" applyFill="1" applyBorder="1" applyAlignment="1" applyProtection="1">
      <alignment horizontal="left"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9" fillId="0" borderId="13" xfId="0" applyFont="1" applyBorder="1" applyAlignment="1">
      <alignment horizontal="left" vertical="center" wrapText="1"/>
    </xf>
    <xf numFmtId="168" fontId="9" fillId="0" borderId="5" xfId="0" applyNumberFormat="1" applyFont="1" applyBorder="1" applyAlignment="1">
      <alignment horizontal="left" vertical="center" wrapText="1"/>
    </xf>
    <xf numFmtId="168" fontId="9" fillId="0" borderId="2" xfId="0" applyNumberFormat="1" applyFont="1" applyBorder="1" applyAlignment="1">
      <alignment horizontal="left" vertical="center" wrapText="1"/>
    </xf>
    <xf numFmtId="168" fontId="9" fillId="0" borderId="7" xfId="0" applyNumberFormat="1" applyFont="1" applyBorder="1" applyAlignment="1">
      <alignment horizontal="left" vertical="center" wrapText="1"/>
    </xf>
    <xf numFmtId="0" fontId="9"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9" fillId="0" borderId="2" xfId="0" applyFont="1" applyBorder="1" applyAlignment="1">
      <alignment horizontal="left" vertical="center" wrapText="1" shrinkToFit="1"/>
    </xf>
    <xf numFmtId="0" fontId="9" fillId="0" borderId="5" xfId="0" applyFont="1" applyBorder="1" applyAlignment="1">
      <alignment vertical="center" wrapText="1"/>
    </xf>
    <xf numFmtId="0" fontId="9" fillId="0" borderId="2" xfId="0" applyFont="1" applyBorder="1" applyAlignment="1">
      <alignment vertical="center" wrapText="1"/>
    </xf>
    <xf numFmtId="0" fontId="9" fillId="0" borderId="7" xfId="0" applyFont="1" applyBorder="1" applyAlignment="1">
      <alignment vertical="center" wrapText="1"/>
    </xf>
    <xf numFmtId="0" fontId="10" fillId="4" borderId="5"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20" fillId="7" borderId="8" xfId="5" applyNumberFormat="1" applyFont="1" applyFill="1" applyBorder="1" applyAlignment="1" applyProtection="1">
      <alignment horizontal="center" vertical="center" wrapText="1"/>
    </xf>
    <xf numFmtId="0" fontId="20" fillId="7" borderId="9" xfId="5" applyNumberFormat="1" applyFont="1" applyFill="1" applyBorder="1" applyAlignment="1" applyProtection="1">
      <alignment horizontal="center" vertical="center" wrapText="1"/>
    </xf>
    <xf numFmtId="0" fontId="20" fillId="7" borderId="6" xfId="5" applyNumberFormat="1" applyFont="1" applyFill="1" applyBorder="1" applyAlignment="1" applyProtection="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49" fontId="36" fillId="7" borderId="8" xfId="5" applyNumberFormat="1" applyFont="1" applyFill="1" applyBorder="1" applyAlignment="1" applyProtection="1">
      <alignment horizontal="left" vertical="center" wrapText="1"/>
    </xf>
    <xf numFmtId="49" fontId="36" fillId="7" borderId="9" xfId="5" applyNumberFormat="1" applyFont="1" applyFill="1" applyBorder="1" applyAlignment="1" applyProtection="1">
      <alignment horizontal="left" vertical="center" wrapText="1"/>
    </xf>
    <xf numFmtId="49" fontId="36" fillId="7" borderId="6" xfId="5" applyNumberFormat="1" applyFont="1" applyFill="1" applyBorder="1" applyAlignment="1" applyProtection="1">
      <alignment horizontal="left" vertical="center" wrapText="1"/>
    </xf>
    <xf numFmtId="49" fontId="9" fillId="0" borderId="8" xfId="5" applyNumberFormat="1" applyFont="1" applyFill="1" applyBorder="1" applyAlignment="1" applyProtection="1">
      <alignment horizontal="left" vertical="center" wrapText="1"/>
    </xf>
    <xf numFmtId="49" fontId="9" fillId="0" borderId="9" xfId="5" applyNumberFormat="1" applyFont="1" applyFill="1" applyBorder="1" applyAlignment="1" applyProtection="1">
      <alignment horizontal="left" vertical="center" wrapText="1"/>
    </xf>
    <xf numFmtId="49" fontId="9" fillId="0" borderId="6" xfId="5" applyNumberFormat="1" applyFont="1" applyFill="1" applyBorder="1" applyAlignment="1" applyProtection="1">
      <alignment horizontal="left" vertical="center" wrapText="1"/>
    </xf>
    <xf numFmtId="0" fontId="10" fillId="7" borderId="5"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8" fillId="0" borderId="4" xfId="0" applyFont="1" applyBorder="1" applyAlignment="1">
      <alignment horizontal="left" vertical="center"/>
    </xf>
    <xf numFmtId="0" fontId="10" fillId="0" borderId="4" xfId="0" applyFont="1" applyBorder="1" applyAlignment="1">
      <alignment horizontal="left" vertical="center" wrapText="1"/>
    </xf>
    <xf numFmtId="0" fontId="10" fillId="3" borderId="5"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7" xfId="0" applyFont="1" applyFill="1" applyBorder="1" applyAlignment="1">
      <alignment horizontal="left" vertical="top" wrapText="1"/>
    </xf>
    <xf numFmtId="0" fontId="37" fillId="4" borderId="5"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quotePrefix="1" applyFont="1" applyBorder="1" applyAlignment="1">
      <alignment horizontal="left" vertical="center"/>
    </xf>
    <xf numFmtId="0" fontId="10" fillId="13" borderId="5"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8" fillId="0" borderId="5" xfId="0" applyFont="1" applyBorder="1" applyAlignment="1">
      <alignment horizontal="left" vertical="center"/>
    </xf>
    <xf numFmtId="0" fontId="8" fillId="0" borderId="2" xfId="0" applyFont="1" applyBorder="1" applyAlignment="1">
      <alignment horizontal="left" vertical="center"/>
    </xf>
    <xf numFmtId="0" fontId="8" fillId="0" borderId="7" xfId="0" applyFont="1" applyBorder="1" applyAlignment="1">
      <alignment horizontal="left" vertical="center"/>
    </xf>
    <xf numFmtId="0" fontId="10" fillId="13" borderId="5" xfId="0" applyFont="1" applyFill="1" applyBorder="1" applyAlignment="1">
      <alignment horizontal="center" vertical="center"/>
    </xf>
    <xf numFmtId="0" fontId="10" fillId="13" borderId="2" xfId="0" applyFont="1" applyFill="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9" fillId="4" borderId="5"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7" xfId="0" applyFont="1" applyFill="1" applyBorder="1" applyAlignment="1">
      <alignment horizontal="left" vertical="center" wrapText="1"/>
    </xf>
    <xf numFmtId="0" fontId="37" fillId="4" borderId="4" xfId="0" applyFont="1" applyFill="1" applyBorder="1" applyAlignment="1">
      <alignment horizontal="center" vertical="center" wrapText="1"/>
    </xf>
    <xf numFmtId="0" fontId="9" fillId="0" borderId="5" xfId="0" applyFont="1" applyBorder="1" applyAlignment="1">
      <alignment horizontal="left" vertical="center" wrapText="1" shrinkToFit="1"/>
    </xf>
    <xf numFmtId="0" fontId="9" fillId="0" borderId="7" xfId="0" applyFont="1" applyBorder="1" applyAlignment="1">
      <alignment horizontal="left" vertical="center" wrapText="1" shrinkToFit="1"/>
    </xf>
    <xf numFmtId="15" fontId="9" fillId="4" borderId="8"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6" xfId="0" applyFont="1" applyBorder="1" applyAlignment="1">
      <alignment horizontal="center" vertical="top"/>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6" xfId="0" applyFont="1" applyBorder="1" applyAlignment="1">
      <alignment horizontal="center" vertical="center"/>
    </xf>
    <xf numFmtId="0" fontId="8" fillId="9" borderId="8" xfId="0" applyFont="1" applyFill="1" applyBorder="1" applyAlignment="1">
      <alignment horizontal="center" vertical="center"/>
    </xf>
    <xf numFmtId="0" fontId="8" fillId="9" borderId="9" xfId="0" applyFont="1" applyFill="1" applyBorder="1" applyAlignment="1">
      <alignment horizontal="center" vertical="center"/>
    </xf>
    <xf numFmtId="0" fontId="8" fillId="9" borderId="6" xfId="0" applyFont="1" applyFill="1" applyBorder="1" applyAlignment="1">
      <alignment horizontal="center" vertical="center"/>
    </xf>
    <xf numFmtId="0" fontId="8" fillId="0" borderId="8"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6" xfId="0" applyNumberFormat="1" applyFont="1" applyBorder="1" applyAlignment="1">
      <alignment horizontal="center" vertical="center"/>
    </xf>
    <xf numFmtId="0" fontId="9" fillId="0" borderId="2" xfId="0" applyFont="1" applyBorder="1" applyAlignment="1">
      <alignment horizontal="center" vertical="center" wrapText="1"/>
    </xf>
    <xf numFmtId="0" fontId="10" fillId="10" borderId="5"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10" borderId="7"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43" fillId="0" borderId="0" xfId="5" applyFont="1" applyAlignment="1" applyProtection="1"/>
    <xf numFmtId="0" fontId="43" fillId="0" borderId="2" xfId="5" applyFont="1" applyBorder="1" applyAlignment="1" applyProtection="1">
      <alignment horizontal="left" vertical="center" wrapText="1"/>
    </xf>
    <xf numFmtId="0" fontId="43" fillId="0" borderId="7" xfId="5" applyFont="1" applyBorder="1" applyAlignment="1" applyProtection="1">
      <alignment horizontal="left" vertical="center" wrapText="1"/>
    </xf>
    <xf numFmtId="17" fontId="9" fillId="0" borderId="8" xfId="0" quotePrefix="1" applyNumberFormat="1" applyFont="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8" fillId="0" borderId="2" xfId="0" applyFont="1" applyBorder="1" applyAlignment="1">
      <alignment horizontal="left"/>
    </xf>
    <xf numFmtId="0" fontId="8" fillId="0" borderId="7" xfId="0" applyFont="1" applyBorder="1" applyAlignment="1">
      <alignment horizontal="left"/>
    </xf>
    <xf numFmtId="0" fontId="19" fillId="7" borderId="4" xfId="0" applyFont="1" applyFill="1" applyBorder="1" applyAlignment="1">
      <alignment horizontal="left" vertical="center" wrapText="1"/>
    </xf>
    <xf numFmtId="0" fontId="19" fillId="11" borderId="5" xfId="0" applyFont="1" applyFill="1" applyBorder="1" applyAlignment="1">
      <alignment horizontal="left" vertical="center" wrapText="1"/>
    </xf>
    <xf numFmtId="0" fontId="19" fillId="11" borderId="2" xfId="0" applyFont="1" applyFill="1" applyBorder="1" applyAlignment="1">
      <alignment horizontal="left" vertical="center" wrapText="1"/>
    </xf>
    <xf numFmtId="0" fontId="19" fillId="11" borderId="7" xfId="0" applyFont="1" applyFill="1" applyBorder="1" applyAlignment="1">
      <alignment horizontal="left" vertical="center" wrapText="1"/>
    </xf>
    <xf numFmtId="0" fontId="19" fillId="6" borderId="5"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13" xfId="0" applyFont="1" applyBorder="1" applyAlignment="1">
      <alignment horizontal="left" vertical="top" wrapText="1"/>
    </xf>
    <xf numFmtId="0" fontId="9" fillId="0" borderId="0" xfId="0" applyFont="1" applyFill="1" applyBorder="1" applyAlignment="1">
      <alignment horizontal="left" vertical="center" wrapText="1"/>
    </xf>
    <xf numFmtId="0" fontId="10" fillId="0" borderId="5"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4" xfId="0" applyFont="1" applyBorder="1" applyAlignment="1">
      <alignment horizontal="center" vertical="center"/>
    </xf>
    <xf numFmtId="0" fontId="10" fillId="0" borderId="14" xfId="0" applyFont="1" applyBorder="1" applyAlignment="1">
      <alignment horizontal="left" vertical="top" wrapText="1"/>
    </xf>
    <xf numFmtId="0" fontId="10" fillId="0" borderId="3" xfId="0" applyFont="1" applyBorder="1" applyAlignment="1">
      <alignment horizontal="left" vertical="top" wrapText="1"/>
    </xf>
    <xf numFmtId="0" fontId="10" fillId="0" borderId="15" xfId="0" applyFont="1" applyBorder="1" applyAlignment="1">
      <alignment horizontal="left" vertical="top" wrapText="1"/>
    </xf>
    <xf numFmtId="0" fontId="10" fillId="12" borderId="12" xfId="0" applyFont="1" applyFill="1" applyBorder="1" applyAlignment="1">
      <alignment horizontal="left" vertical="center" wrapText="1"/>
    </xf>
    <xf numFmtId="0" fontId="10" fillId="12" borderId="1" xfId="0" applyFont="1" applyFill="1" applyBorder="1" applyAlignment="1">
      <alignment horizontal="left" vertical="center" wrapText="1"/>
    </xf>
    <xf numFmtId="0" fontId="10" fillId="12" borderId="13" xfId="0" applyFont="1" applyFill="1" applyBorder="1" applyAlignment="1">
      <alignment horizontal="left" vertical="center" wrapText="1"/>
    </xf>
    <xf numFmtId="0" fontId="9" fillId="12" borderId="5"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9" fillId="12" borderId="7"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10" fillId="0" borderId="13" xfId="0" applyFont="1" applyBorder="1" applyAlignment="1">
      <alignment horizontal="left" vertical="center" wrapText="1"/>
    </xf>
    <xf numFmtId="0" fontId="9" fillId="0" borderId="0" xfId="0" applyFont="1" applyFill="1" applyBorder="1" applyAlignment="1">
      <alignment horizontal="left"/>
    </xf>
    <xf numFmtId="0" fontId="9" fillId="0" borderId="0" xfId="0" applyFont="1" applyBorder="1" applyAlignment="1">
      <alignment horizontal="left" vertical="center" wrapText="1"/>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0" fontId="9" fillId="0" borderId="6" xfId="0" applyFont="1" applyBorder="1" applyAlignment="1">
      <alignment horizontal="left" vertical="center" wrapText="1"/>
    </xf>
    <xf numFmtId="0" fontId="9" fillId="0" borderId="4" xfId="0" applyFont="1" applyFill="1" applyBorder="1" applyAlignment="1">
      <alignment horizontal="left" vertical="center"/>
    </xf>
    <xf numFmtId="0" fontId="16" fillId="0" borderId="3" xfId="0" applyFont="1" applyBorder="1" applyAlignment="1">
      <alignment horizontal="center" vertical="center" wrapText="1"/>
    </xf>
    <xf numFmtId="0" fontId="16" fillId="0" borderId="0" xfId="0" applyFont="1" applyBorder="1" applyAlignment="1">
      <alignment horizontal="center" wrapText="1"/>
    </xf>
    <xf numFmtId="0" fontId="14" fillId="0" borderId="12" xfId="0" applyFont="1" applyBorder="1" applyAlignment="1">
      <alignment horizontal="center" wrapText="1"/>
    </xf>
    <xf numFmtId="0" fontId="14" fillId="0" borderId="1" xfId="0" applyFont="1" applyBorder="1" applyAlignment="1">
      <alignment horizontal="center" wrapText="1"/>
    </xf>
    <xf numFmtId="0" fontId="14" fillId="0" borderId="13" xfId="0" applyFont="1" applyBorder="1" applyAlignment="1">
      <alignment horizontal="center" wrapText="1"/>
    </xf>
    <xf numFmtId="0" fontId="16" fillId="0" borderId="11" xfId="0" applyFont="1" applyBorder="1" applyAlignment="1">
      <alignment horizontal="center"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6" xfId="0" applyFont="1" applyBorder="1" applyAlignment="1">
      <alignment horizontal="center" vertical="top" wrapText="1"/>
    </xf>
    <xf numFmtId="0" fontId="14" fillId="0" borderId="14" xfId="0" applyFont="1" applyBorder="1" applyAlignment="1">
      <alignment horizontal="left" vertical="top" wrapText="1"/>
    </xf>
    <xf numFmtId="0" fontId="14" fillId="0" borderId="3" xfId="0" applyFont="1" applyBorder="1" applyAlignment="1">
      <alignment horizontal="left" vertical="top" wrapText="1"/>
    </xf>
    <xf numFmtId="0" fontId="14" fillId="0" borderId="15"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9" xfId="0" applyFont="1" applyBorder="1" applyAlignment="1">
      <alignment horizontal="left" vertical="top" wrapText="1"/>
    </xf>
    <xf numFmtId="0" fontId="14" fillId="0" borderId="11" xfId="0" applyFont="1" applyBorder="1" applyAlignment="1">
      <alignment horizontal="left" wrapText="1"/>
    </xf>
    <xf numFmtId="0" fontId="14" fillId="0" borderId="0" xfId="0" applyFont="1" applyBorder="1" applyAlignment="1">
      <alignment horizontal="left" wrapText="1"/>
    </xf>
    <xf numFmtId="0" fontId="0" fillId="0" borderId="9" xfId="0" quotePrefix="1" applyBorder="1"/>
    <xf numFmtId="0" fontId="0" fillId="0" borderId="9" xfId="0" applyBorder="1"/>
    <xf numFmtId="0" fontId="14" fillId="0" borderId="9" xfId="0" applyFont="1" applyBorder="1" applyAlignment="1">
      <alignment horizontal="left" wrapText="1"/>
    </xf>
    <xf numFmtId="0" fontId="16" fillId="0" borderId="9" xfId="0" applyFont="1" applyBorder="1" applyAlignment="1">
      <alignment wrapText="1"/>
    </xf>
    <xf numFmtId="0" fontId="14" fillId="0" borderId="9" xfId="0" applyFont="1" applyBorder="1" applyAlignment="1">
      <alignment horizontal="center" wrapText="1"/>
    </xf>
    <xf numFmtId="0" fontId="13" fillId="0" borderId="9" xfId="0" applyFont="1" applyBorder="1" applyAlignment="1">
      <alignment horizontal="left"/>
    </xf>
    <xf numFmtId="0" fontId="0" fillId="0" borderId="9" xfId="0" applyFont="1" applyBorder="1" applyAlignment="1">
      <alignment horizontal="left"/>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8"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3" xfId="0" applyNumberFormat="1" applyFont="1" applyBorder="1" applyAlignment="1">
      <alignment horizontal="center" vertical="center" wrapText="1"/>
    </xf>
    <xf numFmtId="0" fontId="14" fillId="0" borderId="12" xfId="0" applyFont="1" applyBorder="1" applyAlignment="1">
      <alignment horizontal="left" vertical="top" wrapText="1"/>
    </xf>
    <xf numFmtId="0" fontId="14" fillId="0" borderId="1" xfId="0" applyFont="1" applyBorder="1" applyAlignment="1">
      <alignment horizontal="left" vertical="top" wrapText="1"/>
    </xf>
    <xf numFmtId="0" fontId="14" fillId="0" borderId="13" xfId="0" applyFont="1" applyBorder="1" applyAlignment="1">
      <alignment horizontal="left" vertical="top" wrapText="1"/>
    </xf>
    <xf numFmtId="0" fontId="16"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 xfId="0" applyFont="1" applyBorder="1" applyAlignment="1">
      <alignment horizont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6" fillId="0" borderId="4" xfId="0" applyFont="1" applyBorder="1" applyAlignment="1">
      <alignment vertical="top" wrapText="1"/>
    </xf>
    <xf numFmtId="0" fontId="16" fillId="0" borderId="4" xfId="0" applyFont="1" applyBorder="1" applyAlignment="1">
      <alignment horizontal="center" vertical="top" wrapText="1"/>
    </xf>
    <xf numFmtId="0" fontId="16" fillId="0" borderId="9" xfId="0" applyFont="1" applyBorder="1" applyAlignment="1">
      <alignment horizontal="center" vertical="center" wrapText="1"/>
    </xf>
    <xf numFmtId="0" fontId="14" fillId="0" borderId="5" xfId="0" applyFont="1" applyBorder="1" applyAlignment="1">
      <alignment horizontal="left"/>
    </xf>
    <xf numFmtId="0" fontId="14" fillId="0" borderId="2" xfId="0" applyFont="1" applyBorder="1" applyAlignment="1">
      <alignment horizontal="left"/>
    </xf>
    <xf numFmtId="0" fontId="14" fillId="0" borderId="7" xfId="0" applyFont="1" applyBorder="1" applyAlignment="1">
      <alignment horizontal="left"/>
    </xf>
    <xf numFmtId="0" fontId="14" fillId="4" borderId="5" xfId="0" applyFont="1" applyFill="1" applyBorder="1" applyAlignment="1">
      <alignment horizontal="left"/>
    </xf>
    <xf numFmtId="0" fontId="14" fillId="4" borderId="2" xfId="0" applyFont="1" applyFill="1" applyBorder="1" applyAlignment="1">
      <alignment horizontal="left"/>
    </xf>
    <xf numFmtId="0" fontId="14" fillId="4" borderId="7" xfId="0" applyFont="1" applyFill="1" applyBorder="1" applyAlignment="1">
      <alignment horizontal="left"/>
    </xf>
    <xf numFmtId="0" fontId="16" fillId="0" borderId="5" xfId="0" applyFont="1" applyBorder="1" applyAlignment="1">
      <alignment horizontal="left"/>
    </xf>
    <xf numFmtId="0" fontId="11" fillId="0" borderId="0" xfId="0" applyFont="1" applyAlignment="1">
      <alignment horizontal="center"/>
    </xf>
    <xf numFmtId="0" fontId="11" fillId="0" borderId="0" xfId="0" applyFont="1" applyBorder="1" applyAlignment="1">
      <alignment horizontal="left"/>
    </xf>
    <xf numFmtId="0" fontId="16" fillId="0" borderId="9" xfId="0" applyFont="1" applyBorder="1" applyAlignment="1">
      <alignment horizontal="center" vertical="top" wrapText="1"/>
    </xf>
    <xf numFmtId="0" fontId="16" fillId="0" borderId="12"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4" borderId="5" xfId="0" applyFont="1" applyFill="1" applyBorder="1" applyAlignment="1">
      <alignment horizontal="left"/>
    </xf>
    <xf numFmtId="0" fontId="16" fillId="4" borderId="2" xfId="0" applyFont="1" applyFill="1" applyBorder="1" applyAlignment="1">
      <alignment horizontal="left"/>
    </xf>
    <xf numFmtId="0" fontId="16" fillId="4" borderId="7" xfId="0" applyFont="1" applyFill="1" applyBorder="1" applyAlignment="1">
      <alignment horizontal="left"/>
    </xf>
  </cellXfs>
  <cellStyles count="556">
    <cellStyle name="Comma" xfId="6" builtinId="3"/>
    <cellStyle name="Comma [0]" xfId="1" builtinId="6"/>
    <cellStyle name="Comma [0] 2" xfId="8"/>
    <cellStyle name="Comma 10" xfId="9"/>
    <cellStyle name="Comma 100" xfId="10"/>
    <cellStyle name="Comma 101" xfId="11"/>
    <cellStyle name="Comma 102" xfId="12"/>
    <cellStyle name="Comma 103" xfId="13"/>
    <cellStyle name="Comma 104" xfId="14"/>
    <cellStyle name="Comma 105" xfId="15"/>
    <cellStyle name="Comma 106" xfId="16"/>
    <cellStyle name="Comma 107" xfId="17"/>
    <cellStyle name="Comma 108" xfId="18"/>
    <cellStyle name="Comma 109" xfId="19"/>
    <cellStyle name="Comma 11" xfId="20"/>
    <cellStyle name="Comma 110" xfId="21"/>
    <cellStyle name="Comma 111" xfId="22"/>
    <cellStyle name="Comma 112" xfId="23"/>
    <cellStyle name="Comma 113" xfId="24"/>
    <cellStyle name="Comma 114" xfId="25"/>
    <cellStyle name="Comma 115" xfId="26"/>
    <cellStyle name="Comma 116" xfId="27"/>
    <cellStyle name="Comma 117" xfId="28"/>
    <cellStyle name="Comma 118" xfId="29"/>
    <cellStyle name="Comma 119" xfId="30"/>
    <cellStyle name="Comma 12" xfId="31"/>
    <cellStyle name="Comma 120" xfId="32"/>
    <cellStyle name="Comma 121" xfId="33"/>
    <cellStyle name="Comma 122" xfId="34"/>
    <cellStyle name="Comma 123" xfId="35"/>
    <cellStyle name="Comma 124" xfId="36"/>
    <cellStyle name="Comma 125" xfId="37"/>
    <cellStyle name="Comma 126" xfId="38"/>
    <cellStyle name="Comma 127" xfId="39"/>
    <cellStyle name="Comma 128" xfId="40"/>
    <cellStyle name="Comma 129" xfId="41"/>
    <cellStyle name="Comma 13" xfId="42"/>
    <cellStyle name="Comma 130" xfId="43"/>
    <cellStyle name="Comma 131" xfId="44"/>
    <cellStyle name="Comma 132" xfId="45"/>
    <cellStyle name="Comma 133" xfId="46"/>
    <cellStyle name="Comma 134" xfId="47"/>
    <cellStyle name="Comma 135" xfId="48"/>
    <cellStyle name="Comma 136" xfId="49"/>
    <cellStyle name="Comma 137" xfId="50"/>
    <cellStyle name="Comma 138" xfId="51"/>
    <cellStyle name="Comma 139" xfId="52"/>
    <cellStyle name="Comma 14" xfId="53"/>
    <cellStyle name="Comma 140" xfId="54"/>
    <cellStyle name="Comma 141" xfId="55"/>
    <cellStyle name="Comma 142" xfId="56"/>
    <cellStyle name="Comma 143" xfId="57"/>
    <cellStyle name="Comma 144" xfId="58"/>
    <cellStyle name="Comma 145" xfId="59"/>
    <cellStyle name="Comma 146" xfId="60"/>
    <cellStyle name="Comma 147" xfId="61"/>
    <cellStyle name="Comma 148" xfId="62"/>
    <cellStyle name="Comma 149" xfId="63"/>
    <cellStyle name="Comma 15" xfId="64"/>
    <cellStyle name="Comma 150" xfId="65"/>
    <cellStyle name="Comma 151" xfId="66"/>
    <cellStyle name="Comma 152" xfId="67"/>
    <cellStyle name="Comma 153" xfId="68"/>
    <cellStyle name="Comma 154" xfId="69"/>
    <cellStyle name="Comma 155" xfId="70"/>
    <cellStyle name="Comma 156" xfId="71"/>
    <cellStyle name="Comma 157" xfId="72"/>
    <cellStyle name="Comma 158" xfId="73"/>
    <cellStyle name="Comma 159" xfId="74"/>
    <cellStyle name="Comma 16" xfId="75"/>
    <cellStyle name="Comma 160" xfId="76"/>
    <cellStyle name="Comma 161" xfId="77"/>
    <cellStyle name="Comma 162" xfId="78"/>
    <cellStyle name="Comma 163" xfId="79"/>
    <cellStyle name="Comma 164" xfId="80"/>
    <cellStyle name="Comma 165" xfId="81"/>
    <cellStyle name="Comma 166" xfId="82"/>
    <cellStyle name="Comma 167" xfId="83"/>
    <cellStyle name="Comma 168" xfId="84"/>
    <cellStyle name="Comma 169" xfId="85"/>
    <cellStyle name="Comma 17" xfId="86"/>
    <cellStyle name="Comma 170" xfId="87"/>
    <cellStyle name="Comma 171" xfId="88"/>
    <cellStyle name="Comma 172" xfId="89"/>
    <cellStyle name="Comma 173" xfId="90"/>
    <cellStyle name="Comma 174" xfId="91"/>
    <cellStyle name="Comma 175" xfId="92"/>
    <cellStyle name="Comma 176" xfId="93"/>
    <cellStyle name="Comma 177" xfId="94"/>
    <cellStyle name="Comma 178" xfId="95"/>
    <cellStyle name="Comma 179" xfId="96"/>
    <cellStyle name="Comma 18" xfId="97"/>
    <cellStyle name="Comma 180" xfId="98"/>
    <cellStyle name="Comma 181" xfId="99"/>
    <cellStyle name="Comma 182" xfId="100"/>
    <cellStyle name="Comma 183" xfId="101"/>
    <cellStyle name="Comma 184" xfId="102"/>
    <cellStyle name="Comma 185" xfId="103"/>
    <cellStyle name="Comma 186" xfId="104"/>
    <cellStyle name="Comma 187" xfId="105"/>
    <cellStyle name="Comma 188" xfId="106"/>
    <cellStyle name="Comma 189" xfId="107"/>
    <cellStyle name="Comma 19" xfId="108"/>
    <cellStyle name="Comma 190" xfId="109"/>
    <cellStyle name="Comma 191" xfId="110"/>
    <cellStyle name="Comma 192" xfId="111"/>
    <cellStyle name="Comma 193" xfId="112"/>
    <cellStyle name="Comma 194" xfId="113"/>
    <cellStyle name="Comma 195" xfId="114"/>
    <cellStyle name="Comma 196" xfId="115"/>
    <cellStyle name="Comma 197" xfId="116"/>
    <cellStyle name="Comma 198" xfId="117"/>
    <cellStyle name="Comma 199" xfId="118"/>
    <cellStyle name="Comma 2" xfId="119"/>
    <cellStyle name="Comma 20" xfId="120"/>
    <cellStyle name="Comma 200" xfId="121"/>
    <cellStyle name="Comma 201" xfId="122"/>
    <cellStyle name="Comma 202" xfId="123"/>
    <cellStyle name="Comma 203" xfId="124"/>
    <cellStyle name="Comma 204" xfId="125"/>
    <cellStyle name="Comma 205" xfId="126"/>
    <cellStyle name="Comma 206" xfId="127"/>
    <cellStyle name="Comma 207" xfId="128"/>
    <cellStyle name="Comma 208" xfId="129"/>
    <cellStyle name="Comma 209" xfId="130"/>
    <cellStyle name="Comma 21" xfId="131"/>
    <cellStyle name="Comma 210" xfId="132"/>
    <cellStyle name="Comma 211" xfId="133"/>
    <cellStyle name="Comma 212" xfId="134"/>
    <cellStyle name="Comma 213" xfId="135"/>
    <cellStyle name="Comma 214" xfId="136"/>
    <cellStyle name="Comma 215" xfId="137"/>
    <cellStyle name="Comma 216" xfId="138"/>
    <cellStyle name="Comma 217" xfId="139"/>
    <cellStyle name="Comma 218" xfId="140"/>
    <cellStyle name="Comma 219" xfId="141"/>
    <cellStyle name="Comma 22" xfId="142"/>
    <cellStyle name="Comma 220" xfId="143"/>
    <cellStyle name="Comma 221" xfId="144"/>
    <cellStyle name="Comma 222" xfId="145"/>
    <cellStyle name="Comma 223" xfId="146"/>
    <cellStyle name="Comma 224" xfId="147"/>
    <cellStyle name="Comma 225" xfId="148"/>
    <cellStyle name="Comma 226" xfId="149"/>
    <cellStyle name="Comma 227" xfId="150"/>
    <cellStyle name="Comma 228" xfId="151"/>
    <cellStyle name="Comma 229" xfId="152"/>
    <cellStyle name="Comma 23" xfId="153"/>
    <cellStyle name="Comma 230" xfId="154"/>
    <cellStyle name="Comma 231" xfId="155"/>
    <cellStyle name="Comma 232" xfId="156"/>
    <cellStyle name="Comma 233" xfId="157"/>
    <cellStyle name="Comma 234" xfId="158"/>
    <cellStyle name="Comma 235" xfId="159"/>
    <cellStyle name="Comma 236" xfId="160"/>
    <cellStyle name="Comma 237" xfId="161"/>
    <cellStyle name="Comma 238" xfId="162"/>
    <cellStyle name="Comma 239" xfId="163"/>
    <cellStyle name="Comma 24" xfId="164"/>
    <cellStyle name="Comma 240" xfId="165"/>
    <cellStyle name="Comma 241" xfId="166"/>
    <cellStyle name="Comma 242" xfId="167"/>
    <cellStyle name="Comma 243" xfId="168"/>
    <cellStyle name="Comma 244" xfId="169"/>
    <cellStyle name="Comma 245" xfId="170"/>
    <cellStyle name="Comma 246" xfId="171"/>
    <cellStyle name="Comma 247" xfId="172"/>
    <cellStyle name="Comma 248" xfId="173"/>
    <cellStyle name="Comma 249" xfId="174"/>
    <cellStyle name="Comma 25" xfId="175"/>
    <cellStyle name="Comma 250" xfId="176"/>
    <cellStyle name="Comma 251" xfId="177"/>
    <cellStyle name="Comma 252" xfId="178"/>
    <cellStyle name="Comma 253" xfId="179"/>
    <cellStyle name="Comma 254" xfId="180"/>
    <cellStyle name="Comma 255" xfId="181"/>
    <cellStyle name="Comma 256" xfId="182"/>
    <cellStyle name="Comma 257" xfId="183"/>
    <cellStyle name="Comma 258" xfId="184"/>
    <cellStyle name="Comma 259" xfId="185"/>
    <cellStyle name="Comma 26" xfId="186"/>
    <cellStyle name="Comma 260" xfId="187"/>
    <cellStyle name="Comma 261" xfId="188"/>
    <cellStyle name="Comma 262" xfId="189"/>
    <cellStyle name="Comma 263" xfId="190"/>
    <cellStyle name="Comma 264" xfId="191"/>
    <cellStyle name="Comma 265" xfId="192"/>
    <cellStyle name="Comma 266" xfId="193"/>
    <cellStyle name="Comma 267" xfId="194"/>
    <cellStyle name="Comma 268" xfId="195"/>
    <cellStyle name="Comma 269" xfId="196"/>
    <cellStyle name="Comma 27" xfId="197"/>
    <cellStyle name="Comma 270" xfId="198"/>
    <cellStyle name="Comma 271" xfId="199"/>
    <cellStyle name="Comma 272" xfId="200"/>
    <cellStyle name="Comma 273" xfId="201"/>
    <cellStyle name="Comma 274" xfId="202"/>
    <cellStyle name="Comma 275" xfId="203"/>
    <cellStyle name="Comma 276" xfId="204"/>
    <cellStyle name="Comma 277" xfId="205"/>
    <cellStyle name="Comma 278" xfId="206"/>
    <cellStyle name="Comma 279" xfId="207"/>
    <cellStyle name="Comma 28" xfId="208"/>
    <cellStyle name="Comma 280" xfId="209"/>
    <cellStyle name="Comma 281" xfId="210"/>
    <cellStyle name="Comma 282" xfId="211"/>
    <cellStyle name="Comma 283" xfId="212"/>
    <cellStyle name="Comma 284" xfId="213"/>
    <cellStyle name="Comma 285" xfId="214"/>
    <cellStyle name="Comma 286" xfId="215"/>
    <cellStyle name="Comma 287" xfId="216"/>
    <cellStyle name="Comma 288" xfId="217"/>
    <cellStyle name="Comma 289" xfId="218"/>
    <cellStyle name="Comma 29" xfId="219"/>
    <cellStyle name="Comma 290" xfId="220"/>
    <cellStyle name="Comma 291" xfId="221"/>
    <cellStyle name="Comma 292" xfId="222"/>
    <cellStyle name="Comma 293" xfId="223"/>
    <cellStyle name="Comma 294" xfId="224"/>
    <cellStyle name="Comma 295" xfId="225"/>
    <cellStyle name="Comma 296" xfId="226"/>
    <cellStyle name="Comma 297" xfId="227"/>
    <cellStyle name="Comma 298" xfId="228"/>
    <cellStyle name="Comma 299" xfId="229"/>
    <cellStyle name="Comma 3" xfId="230"/>
    <cellStyle name="Comma 30" xfId="231"/>
    <cellStyle name="Comma 300" xfId="232"/>
    <cellStyle name="Comma 301" xfId="233"/>
    <cellStyle name="Comma 302" xfId="234"/>
    <cellStyle name="Comma 303" xfId="235"/>
    <cellStyle name="Comma 304" xfId="236"/>
    <cellStyle name="Comma 305" xfId="237"/>
    <cellStyle name="Comma 306" xfId="238"/>
    <cellStyle name="Comma 307" xfId="239"/>
    <cellStyle name="Comma 308" xfId="240"/>
    <cellStyle name="Comma 309" xfId="241"/>
    <cellStyle name="Comma 31" xfId="242"/>
    <cellStyle name="Comma 310" xfId="243"/>
    <cellStyle name="Comma 311" xfId="244"/>
    <cellStyle name="Comma 312" xfId="245"/>
    <cellStyle name="Comma 313" xfId="246"/>
    <cellStyle name="Comma 314" xfId="247"/>
    <cellStyle name="Comma 315" xfId="248"/>
    <cellStyle name="Comma 316" xfId="249"/>
    <cellStyle name="Comma 317" xfId="250"/>
    <cellStyle name="Comma 318" xfId="251"/>
    <cellStyle name="Comma 319" xfId="252"/>
    <cellStyle name="Comma 32" xfId="253"/>
    <cellStyle name="Comma 320" xfId="254"/>
    <cellStyle name="Comma 321" xfId="255"/>
    <cellStyle name="Comma 322" xfId="256"/>
    <cellStyle name="Comma 323" xfId="257"/>
    <cellStyle name="Comma 324" xfId="258"/>
    <cellStyle name="Comma 325" xfId="259"/>
    <cellStyle name="Comma 326" xfId="260"/>
    <cellStyle name="Comma 327" xfId="261"/>
    <cellStyle name="Comma 328" xfId="262"/>
    <cellStyle name="Comma 329" xfId="263"/>
    <cellStyle name="Comma 33" xfId="264"/>
    <cellStyle name="Comma 330" xfId="265"/>
    <cellStyle name="Comma 331" xfId="266"/>
    <cellStyle name="Comma 332" xfId="267"/>
    <cellStyle name="Comma 333" xfId="268"/>
    <cellStyle name="Comma 334" xfId="269"/>
    <cellStyle name="Comma 335" xfId="270"/>
    <cellStyle name="Comma 336" xfId="271"/>
    <cellStyle name="Comma 337" xfId="272"/>
    <cellStyle name="Comma 338" xfId="273"/>
    <cellStyle name="Comma 339" xfId="274"/>
    <cellStyle name="Comma 34" xfId="275"/>
    <cellStyle name="Comma 340" xfId="276"/>
    <cellStyle name="Comma 341" xfId="277"/>
    <cellStyle name="Comma 342" xfId="278"/>
    <cellStyle name="Comma 343" xfId="279"/>
    <cellStyle name="Comma 344" xfId="280"/>
    <cellStyle name="Comma 345" xfId="281"/>
    <cellStyle name="Comma 346" xfId="282"/>
    <cellStyle name="Comma 347" xfId="283"/>
    <cellStyle name="Comma 348" xfId="284"/>
    <cellStyle name="Comma 349" xfId="285"/>
    <cellStyle name="Comma 35" xfId="286"/>
    <cellStyle name="Comma 350" xfId="287"/>
    <cellStyle name="Comma 351" xfId="288"/>
    <cellStyle name="Comma 352" xfId="289"/>
    <cellStyle name="Comma 353" xfId="290"/>
    <cellStyle name="Comma 354" xfId="291"/>
    <cellStyle name="Comma 355" xfId="292"/>
    <cellStyle name="Comma 356" xfId="293"/>
    <cellStyle name="Comma 357" xfId="294"/>
    <cellStyle name="Comma 358" xfId="295"/>
    <cellStyle name="Comma 359" xfId="296"/>
    <cellStyle name="Comma 36" xfId="297"/>
    <cellStyle name="Comma 360" xfId="298"/>
    <cellStyle name="Comma 361" xfId="299"/>
    <cellStyle name="Comma 362" xfId="300"/>
    <cellStyle name="Comma 363" xfId="301"/>
    <cellStyle name="Comma 364" xfId="302"/>
    <cellStyle name="Comma 365" xfId="303"/>
    <cellStyle name="Comma 366" xfId="304"/>
    <cellStyle name="Comma 367" xfId="305"/>
    <cellStyle name="Comma 368" xfId="306"/>
    <cellStyle name="Comma 369" xfId="307"/>
    <cellStyle name="Comma 37" xfId="308"/>
    <cellStyle name="Comma 370" xfId="309"/>
    <cellStyle name="Comma 371" xfId="310"/>
    <cellStyle name="Comma 372" xfId="311"/>
    <cellStyle name="Comma 373" xfId="312"/>
    <cellStyle name="Comma 374" xfId="313"/>
    <cellStyle name="Comma 375" xfId="314"/>
    <cellStyle name="Comma 376" xfId="315"/>
    <cellStyle name="Comma 377" xfId="316"/>
    <cellStyle name="Comma 378" xfId="317"/>
    <cellStyle name="Comma 379" xfId="318"/>
    <cellStyle name="Comma 38" xfId="319"/>
    <cellStyle name="Comma 380" xfId="320"/>
    <cellStyle name="Comma 381" xfId="321"/>
    <cellStyle name="Comma 382" xfId="322"/>
    <cellStyle name="Comma 383" xfId="323"/>
    <cellStyle name="Comma 384" xfId="324"/>
    <cellStyle name="Comma 385" xfId="325"/>
    <cellStyle name="Comma 386" xfId="326"/>
    <cellStyle name="Comma 387" xfId="327"/>
    <cellStyle name="Comma 388" xfId="328"/>
    <cellStyle name="Comma 389" xfId="329"/>
    <cellStyle name="Comma 39" xfId="330"/>
    <cellStyle name="Comma 390" xfId="331"/>
    <cellStyle name="Comma 391" xfId="332"/>
    <cellStyle name="Comma 392" xfId="333"/>
    <cellStyle name="Comma 393" xfId="334"/>
    <cellStyle name="Comma 394" xfId="335"/>
    <cellStyle name="Comma 395" xfId="336"/>
    <cellStyle name="Comma 396" xfId="337"/>
    <cellStyle name="Comma 397" xfId="338"/>
    <cellStyle name="Comma 398" xfId="339"/>
    <cellStyle name="Comma 399" xfId="340"/>
    <cellStyle name="Comma 4" xfId="341"/>
    <cellStyle name="Comma 40" xfId="342"/>
    <cellStyle name="Comma 400" xfId="343"/>
    <cellStyle name="Comma 401" xfId="344"/>
    <cellStyle name="Comma 402" xfId="345"/>
    <cellStyle name="Comma 403" xfId="346"/>
    <cellStyle name="Comma 404" xfId="347"/>
    <cellStyle name="Comma 405" xfId="348"/>
    <cellStyle name="Comma 406" xfId="349"/>
    <cellStyle name="Comma 407" xfId="350"/>
    <cellStyle name="Comma 408" xfId="351"/>
    <cellStyle name="Comma 409" xfId="352"/>
    <cellStyle name="Comma 41" xfId="353"/>
    <cellStyle name="Comma 410" xfId="354"/>
    <cellStyle name="Comma 411" xfId="355"/>
    <cellStyle name="Comma 412" xfId="356"/>
    <cellStyle name="Comma 413" xfId="357"/>
    <cellStyle name="Comma 414" xfId="358"/>
    <cellStyle name="Comma 415" xfId="359"/>
    <cellStyle name="Comma 416" xfId="360"/>
    <cellStyle name="Comma 417" xfId="361"/>
    <cellStyle name="Comma 418" xfId="362"/>
    <cellStyle name="Comma 419" xfId="363"/>
    <cellStyle name="Comma 42" xfId="364"/>
    <cellStyle name="Comma 420" xfId="365"/>
    <cellStyle name="Comma 421" xfId="366"/>
    <cellStyle name="Comma 422" xfId="367"/>
    <cellStyle name="Comma 423" xfId="368"/>
    <cellStyle name="Comma 424" xfId="369"/>
    <cellStyle name="Comma 425" xfId="370"/>
    <cellStyle name="Comma 426" xfId="371"/>
    <cellStyle name="Comma 427" xfId="372"/>
    <cellStyle name="Comma 428" xfId="373"/>
    <cellStyle name="Comma 429" xfId="374"/>
    <cellStyle name="Comma 43" xfId="375"/>
    <cellStyle name="Comma 430" xfId="376"/>
    <cellStyle name="Comma 431" xfId="377"/>
    <cellStyle name="Comma 432" xfId="378"/>
    <cellStyle name="Comma 433" xfId="379"/>
    <cellStyle name="Comma 434" xfId="380"/>
    <cellStyle name="Comma 435" xfId="381"/>
    <cellStyle name="Comma 436" xfId="382"/>
    <cellStyle name="Comma 437" xfId="383"/>
    <cellStyle name="Comma 438" xfId="384"/>
    <cellStyle name="Comma 439" xfId="385"/>
    <cellStyle name="Comma 44" xfId="386"/>
    <cellStyle name="Comma 440" xfId="387"/>
    <cellStyle name="Comma 441" xfId="388"/>
    <cellStyle name="Comma 442" xfId="389"/>
    <cellStyle name="Comma 443" xfId="390"/>
    <cellStyle name="Comma 444" xfId="391"/>
    <cellStyle name="Comma 445" xfId="392"/>
    <cellStyle name="Comma 446" xfId="393"/>
    <cellStyle name="Comma 447" xfId="394"/>
    <cellStyle name="Comma 448" xfId="395"/>
    <cellStyle name="Comma 449" xfId="396"/>
    <cellStyle name="Comma 45" xfId="397"/>
    <cellStyle name="Comma 450" xfId="398"/>
    <cellStyle name="Comma 451" xfId="399"/>
    <cellStyle name="Comma 452" xfId="400"/>
    <cellStyle name="Comma 453" xfId="401"/>
    <cellStyle name="Comma 454" xfId="402"/>
    <cellStyle name="Comma 455" xfId="403"/>
    <cellStyle name="Comma 456" xfId="404"/>
    <cellStyle name="Comma 457" xfId="405"/>
    <cellStyle name="Comma 458" xfId="406"/>
    <cellStyle name="Comma 459" xfId="407"/>
    <cellStyle name="Comma 46" xfId="408"/>
    <cellStyle name="Comma 460" xfId="409"/>
    <cellStyle name="Comma 461" xfId="410"/>
    <cellStyle name="Comma 462" xfId="411"/>
    <cellStyle name="Comma 463" xfId="412"/>
    <cellStyle name="Comma 464" xfId="413"/>
    <cellStyle name="Comma 465" xfId="414"/>
    <cellStyle name="Comma 466" xfId="415"/>
    <cellStyle name="Comma 467" xfId="416"/>
    <cellStyle name="Comma 468" xfId="417"/>
    <cellStyle name="Comma 469" xfId="418"/>
    <cellStyle name="Comma 47" xfId="419"/>
    <cellStyle name="Comma 470" xfId="420"/>
    <cellStyle name="Comma 471" xfId="421"/>
    <cellStyle name="Comma 472" xfId="422"/>
    <cellStyle name="Comma 473" xfId="423"/>
    <cellStyle name="Comma 474" xfId="424"/>
    <cellStyle name="Comma 475" xfId="425"/>
    <cellStyle name="Comma 476" xfId="426"/>
    <cellStyle name="Comma 477" xfId="427"/>
    <cellStyle name="Comma 478" xfId="428"/>
    <cellStyle name="Comma 479" xfId="429"/>
    <cellStyle name="Comma 48" xfId="430"/>
    <cellStyle name="Comma 480" xfId="431"/>
    <cellStyle name="Comma 481" xfId="432"/>
    <cellStyle name="Comma 482" xfId="433"/>
    <cellStyle name="Comma 483" xfId="434"/>
    <cellStyle name="Comma 484" xfId="435"/>
    <cellStyle name="Comma 485" xfId="436"/>
    <cellStyle name="Comma 486" xfId="437"/>
    <cellStyle name="Comma 487" xfId="438"/>
    <cellStyle name="Comma 488" xfId="439"/>
    <cellStyle name="Comma 489" xfId="440"/>
    <cellStyle name="Comma 49" xfId="441"/>
    <cellStyle name="Comma 490" xfId="442"/>
    <cellStyle name="Comma 491" xfId="443"/>
    <cellStyle name="Comma 492" xfId="444"/>
    <cellStyle name="Comma 493" xfId="445"/>
    <cellStyle name="Comma 494" xfId="446"/>
    <cellStyle name="Comma 495" xfId="447"/>
    <cellStyle name="Comma 496" xfId="448"/>
    <cellStyle name="Comma 497" xfId="449"/>
    <cellStyle name="Comma 498" xfId="450"/>
    <cellStyle name="Comma 499" xfId="451"/>
    <cellStyle name="Comma 5" xfId="452"/>
    <cellStyle name="Comma 50" xfId="453"/>
    <cellStyle name="Comma 500" xfId="454"/>
    <cellStyle name="Comma 501" xfId="455"/>
    <cellStyle name="Comma 502" xfId="456"/>
    <cellStyle name="Comma 503" xfId="457"/>
    <cellStyle name="Comma 504" xfId="458"/>
    <cellStyle name="Comma 505" xfId="459"/>
    <cellStyle name="Comma 506" xfId="460"/>
    <cellStyle name="Comma 507" xfId="461"/>
    <cellStyle name="Comma 508" xfId="462"/>
    <cellStyle name="Comma 509" xfId="463"/>
    <cellStyle name="Comma 51" xfId="464"/>
    <cellStyle name="Comma 510" xfId="465"/>
    <cellStyle name="Comma 511" xfId="466"/>
    <cellStyle name="Comma 512" xfId="467"/>
    <cellStyle name="Comma 513" xfId="468"/>
    <cellStyle name="Comma 514" xfId="469"/>
    <cellStyle name="Comma 515" xfId="470"/>
    <cellStyle name="Comma 516" xfId="471"/>
    <cellStyle name="Comma 517" xfId="472"/>
    <cellStyle name="Comma 518" xfId="473"/>
    <cellStyle name="Comma 519" xfId="474"/>
    <cellStyle name="Comma 52" xfId="475"/>
    <cellStyle name="Comma 520" xfId="476"/>
    <cellStyle name="Comma 521" xfId="477"/>
    <cellStyle name="Comma 522" xfId="478"/>
    <cellStyle name="Comma 523" xfId="479"/>
    <cellStyle name="Comma 524" xfId="480"/>
    <cellStyle name="Comma 525" xfId="481"/>
    <cellStyle name="Comma 526" xfId="482"/>
    <cellStyle name="Comma 527" xfId="483"/>
    <cellStyle name="Comma 528" xfId="484"/>
    <cellStyle name="Comma 529" xfId="485"/>
    <cellStyle name="Comma 53" xfId="486"/>
    <cellStyle name="Comma 530" xfId="487"/>
    <cellStyle name="Comma 531" xfId="488"/>
    <cellStyle name="Comma 532" xfId="489"/>
    <cellStyle name="Comma 533" xfId="490"/>
    <cellStyle name="Comma 534" xfId="491"/>
    <cellStyle name="Comma 535" xfId="492"/>
    <cellStyle name="Comma 536" xfId="493"/>
    <cellStyle name="Comma 537" xfId="494"/>
    <cellStyle name="Comma 538" xfId="495"/>
    <cellStyle name="Comma 539" xfId="496"/>
    <cellStyle name="Comma 54" xfId="497"/>
    <cellStyle name="Comma 540" xfId="498"/>
    <cellStyle name="Comma 541" xfId="499"/>
    <cellStyle name="Comma 542" xfId="500"/>
    <cellStyle name="Comma 543" xfId="501"/>
    <cellStyle name="Comma 544" xfId="502"/>
    <cellStyle name="Comma 55" xfId="503"/>
    <cellStyle name="Comma 56" xfId="504"/>
    <cellStyle name="Comma 57" xfId="505"/>
    <cellStyle name="Comma 58" xfId="506"/>
    <cellStyle name="Comma 59" xfId="507"/>
    <cellStyle name="Comma 6" xfId="508"/>
    <cellStyle name="Comma 60" xfId="509"/>
    <cellStyle name="Comma 61" xfId="510"/>
    <cellStyle name="Comma 62" xfId="511"/>
    <cellStyle name="Comma 63" xfId="512"/>
    <cellStyle name="Comma 64" xfId="513"/>
    <cellStyle name="Comma 65" xfId="514"/>
    <cellStyle name="Comma 66" xfId="515"/>
    <cellStyle name="Comma 67" xfId="516"/>
    <cellStyle name="Comma 68" xfId="517"/>
    <cellStyle name="Comma 69" xfId="518"/>
    <cellStyle name="Comma 7" xfId="519"/>
    <cellStyle name="Comma 70" xfId="520"/>
    <cellStyle name="Comma 71" xfId="521"/>
    <cellStyle name="Comma 72" xfId="522"/>
    <cellStyle name="Comma 73" xfId="523"/>
    <cellStyle name="Comma 74" xfId="524"/>
    <cellStyle name="Comma 75" xfId="525"/>
    <cellStyle name="Comma 76" xfId="526"/>
    <cellStyle name="Comma 77" xfId="527"/>
    <cellStyle name="Comma 78" xfId="528"/>
    <cellStyle name="Comma 79" xfId="529"/>
    <cellStyle name="Comma 8" xfId="530"/>
    <cellStyle name="Comma 80" xfId="531"/>
    <cellStyle name="Comma 81" xfId="532"/>
    <cellStyle name="Comma 82" xfId="533"/>
    <cellStyle name="Comma 83" xfId="534"/>
    <cellStyle name="Comma 84" xfId="535"/>
    <cellStyle name="Comma 85" xfId="536"/>
    <cellStyle name="Comma 86" xfId="537"/>
    <cellStyle name="Comma 87" xfId="538"/>
    <cellStyle name="Comma 88" xfId="539"/>
    <cellStyle name="Comma 89" xfId="540"/>
    <cellStyle name="Comma 9" xfId="541"/>
    <cellStyle name="Comma 90" xfId="542"/>
    <cellStyle name="Comma 91" xfId="543"/>
    <cellStyle name="Comma 92" xfId="544"/>
    <cellStyle name="Comma 93" xfId="545"/>
    <cellStyle name="Comma 94" xfId="546"/>
    <cellStyle name="Comma 95" xfId="547"/>
    <cellStyle name="Comma 96" xfId="548"/>
    <cellStyle name="Comma 97" xfId="549"/>
    <cellStyle name="Comma 98" xfId="550"/>
    <cellStyle name="Comma 99" xfId="551"/>
    <cellStyle name="Currency [0] 2" xfId="552"/>
    <cellStyle name="Hyperlink" xfId="5" builtinId="8"/>
    <cellStyle name="Hyperlink 2" xfId="553"/>
    <cellStyle name="Normal" xfId="0" builtinId="0"/>
    <cellStyle name="Normal 2" xfId="2"/>
    <cellStyle name="Normal 2 2" xfId="554"/>
    <cellStyle name="Normal 3" xfId="3"/>
    <cellStyle name="Normal 3 2" xfId="555"/>
    <cellStyle name="Normal 4" xfId="7"/>
    <cellStyle name="Normal_RevGun.IVa"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361950</xdr:colOff>
          <xdr:row>0</xdr:row>
          <xdr:rowOff>47625</xdr:rowOff>
        </xdr:from>
        <xdr:to>
          <xdr:col>7</xdr:col>
          <xdr:colOff>285750</xdr:colOff>
          <xdr:row>3</xdr:row>
          <xdr:rowOff>133350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JVBImb" TargetMode="External"/><Relationship Id="rId2" Type="http://schemas.openxmlformats.org/officeDocument/2006/relationships/hyperlink" Target="https://bit.ly/3eUoIPg" TargetMode="External"/><Relationship Id="rId1" Type="http://schemas.openxmlformats.org/officeDocument/2006/relationships/hyperlink" Target="https://bit.ly/3mYwVGJ" TargetMode="External"/><Relationship Id="rId5" Type="http://schemas.openxmlformats.org/officeDocument/2006/relationships/printerSettings" Target="../printerSettings/printerSettings1.bin"/><Relationship Id="rId4" Type="http://schemas.openxmlformats.org/officeDocument/2006/relationships/hyperlink" Target="https://bit.ly/34oWw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bit.ly/3G6nPPy" TargetMode="External"/><Relationship Id="rId2" Type="http://schemas.openxmlformats.org/officeDocument/2006/relationships/hyperlink" Target="https://bit.ly/3Hyehx0" TargetMode="External"/><Relationship Id="rId1" Type="http://schemas.openxmlformats.org/officeDocument/2006/relationships/hyperlink" Target="https://bit.ly/3mYwVGJ" TargetMode="External"/><Relationship Id="rId6" Type="http://schemas.openxmlformats.org/officeDocument/2006/relationships/printerSettings" Target="../printerSettings/printerSettings4.bin"/><Relationship Id="rId5" Type="http://schemas.openxmlformats.org/officeDocument/2006/relationships/hyperlink" Target="https://bit.ly/3q11wW0" TargetMode="External"/><Relationship Id="rId4" Type="http://schemas.openxmlformats.org/officeDocument/2006/relationships/hyperlink" Target="https://bit.ly/3t818H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inta.kemdikbud.go.id/journals/detail?id=1862" TargetMode="External"/><Relationship Id="rId3" Type="http://schemas.openxmlformats.org/officeDocument/2006/relationships/hyperlink" Target="http://jfu.fmipa.unand.ac.id/" TargetMode="External"/><Relationship Id="rId7" Type="http://schemas.openxmlformats.org/officeDocument/2006/relationships/hyperlink" Target="https://ejournal.upi.edu/index.php/wafi/article/view/40317" TargetMode="External"/><Relationship Id="rId2" Type="http://schemas.openxmlformats.org/officeDocument/2006/relationships/hyperlink" Target="http://jfu.fmipa.unand.ac.id/index.php/jfu/article/view/464" TargetMode="External"/><Relationship Id="rId1" Type="http://schemas.openxmlformats.org/officeDocument/2006/relationships/hyperlink" Target="http://bit.ly/2OF6ebG" TargetMode="External"/><Relationship Id="rId6" Type="http://schemas.openxmlformats.org/officeDocument/2006/relationships/hyperlink" Target="https://ejournal.upi.edu/index.php/wafi" TargetMode="External"/><Relationship Id="rId5" Type="http://schemas.openxmlformats.org/officeDocument/2006/relationships/hyperlink" Target="https://doi.org/10.17509/wafi.v6i2" TargetMode="External"/><Relationship Id="rId10" Type="http://schemas.openxmlformats.org/officeDocument/2006/relationships/printerSettings" Target="../printerSettings/printerSettings5.bin"/><Relationship Id="rId4" Type="http://schemas.openxmlformats.org/officeDocument/2006/relationships/hyperlink" Target="https://sinta.ristekbrin.go.id/journals/detail?id=5697" TargetMode="External"/><Relationship Id="rId9" Type="http://schemas.openxmlformats.org/officeDocument/2006/relationships/hyperlink" Target="https://bit.ly/334nR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6"/>
  <sheetViews>
    <sheetView tabSelected="1" zoomScale="55" zoomScaleNormal="55" zoomScaleSheetLayoutView="70" workbookViewId="0">
      <selection activeCell="E14" sqref="E14:F14"/>
    </sheetView>
  </sheetViews>
  <sheetFormatPr defaultColWidth="9.140625" defaultRowHeight="15" x14ac:dyDescent="0.25"/>
  <cols>
    <col min="1" max="1" width="7.42578125" style="100" customWidth="1"/>
    <col min="2" max="2" width="47.140625" style="116" customWidth="1"/>
    <col min="3" max="3" width="43.85546875" style="100" customWidth="1"/>
    <col min="4" max="4" width="54.7109375" style="117" customWidth="1"/>
    <col min="5" max="5" width="17.140625" style="90" customWidth="1"/>
    <col min="6" max="6" width="53.5703125" style="91" customWidth="1"/>
    <col min="7" max="16384" width="9.140625" style="92"/>
  </cols>
  <sheetData>
    <row r="2" spans="1:6" x14ac:dyDescent="0.25">
      <c r="A2" s="827" t="s">
        <v>384</v>
      </c>
      <c r="B2" s="827"/>
      <c r="C2" s="827"/>
      <c r="D2" s="89"/>
    </row>
    <row r="3" spans="1:6" x14ac:dyDescent="0.25">
      <c r="A3" s="827"/>
      <c r="B3" s="827"/>
      <c r="C3" s="827"/>
      <c r="D3" s="89"/>
    </row>
    <row r="4" spans="1:6" ht="21.75" customHeight="1" x14ac:dyDescent="0.25">
      <c r="A4" s="93" t="s">
        <v>385</v>
      </c>
      <c r="B4" s="89"/>
      <c r="C4" s="89"/>
      <c r="D4" s="89"/>
    </row>
    <row r="5" spans="1:6" ht="33.75" customHeight="1" x14ac:dyDescent="0.25">
      <c r="A5" s="94" t="s">
        <v>218</v>
      </c>
      <c r="B5" s="95" t="s">
        <v>375</v>
      </c>
      <c r="C5" s="94" t="s">
        <v>376</v>
      </c>
      <c r="D5" s="96" t="s">
        <v>386</v>
      </c>
      <c r="E5" s="828"/>
      <c r="F5" s="829"/>
    </row>
    <row r="6" spans="1:6" ht="65.25" customHeight="1" x14ac:dyDescent="0.25">
      <c r="A6" s="97">
        <v>1</v>
      </c>
      <c r="B6" s="813" t="s">
        <v>387</v>
      </c>
      <c r="C6" s="815" t="s">
        <v>650</v>
      </c>
      <c r="D6" s="99" t="s">
        <v>388</v>
      </c>
      <c r="E6" s="825"/>
      <c r="F6" s="826"/>
    </row>
    <row r="7" spans="1:6" ht="45" x14ac:dyDescent="0.25">
      <c r="A7" s="97">
        <v>2</v>
      </c>
      <c r="B7" s="98" t="s">
        <v>389</v>
      </c>
      <c r="C7" s="812" t="s">
        <v>649</v>
      </c>
      <c r="D7" s="99" t="s">
        <v>390</v>
      </c>
      <c r="E7" s="825"/>
      <c r="F7" s="826"/>
    </row>
    <row r="8" spans="1:6" ht="45" x14ac:dyDescent="0.25">
      <c r="A8" s="97">
        <v>3</v>
      </c>
      <c r="B8" s="98" t="s">
        <v>391</v>
      </c>
      <c r="C8" s="812" t="s">
        <v>649</v>
      </c>
      <c r="D8" s="99" t="s">
        <v>390</v>
      </c>
      <c r="E8" s="825"/>
      <c r="F8" s="826"/>
    </row>
    <row r="9" spans="1:6" ht="60" x14ac:dyDescent="0.25">
      <c r="A9" s="97">
        <v>4</v>
      </c>
      <c r="B9" s="98" t="s">
        <v>392</v>
      </c>
      <c r="C9" s="814" t="s">
        <v>651</v>
      </c>
      <c r="D9" s="99" t="s">
        <v>390</v>
      </c>
      <c r="E9" s="825"/>
      <c r="F9" s="826"/>
    </row>
    <row r="10" spans="1:6" ht="45" x14ac:dyDescent="0.25">
      <c r="A10" s="97">
        <v>5</v>
      </c>
      <c r="B10" s="813" t="s">
        <v>646</v>
      </c>
      <c r="C10" s="806" t="s">
        <v>653</v>
      </c>
      <c r="D10" s="99" t="s">
        <v>390</v>
      </c>
      <c r="E10" s="825"/>
      <c r="F10" s="826"/>
    </row>
    <row r="11" spans="1:6" ht="45" x14ac:dyDescent="0.25">
      <c r="A11" s="97">
        <v>6</v>
      </c>
      <c r="B11" s="98" t="s">
        <v>377</v>
      </c>
      <c r="C11" s="811" t="s">
        <v>649</v>
      </c>
      <c r="D11" s="99" t="s">
        <v>390</v>
      </c>
      <c r="E11" s="825"/>
      <c r="F11" s="826"/>
    </row>
    <row r="12" spans="1:6" ht="45" x14ac:dyDescent="0.25">
      <c r="A12" s="97">
        <v>7</v>
      </c>
      <c r="B12" s="813" t="s">
        <v>378</v>
      </c>
      <c r="C12" s="806" t="s">
        <v>652</v>
      </c>
      <c r="D12" s="99" t="s">
        <v>390</v>
      </c>
      <c r="E12" s="825"/>
      <c r="F12" s="826"/>
    </row>
    <row r="13" spans="1:6" ht="45" x14ac:dyDescent="0.25">
      <c r="A13" s="97">
        <v>8</v>
      </c>
      <c r="B13" s="813" t="s">
        <v>393</v>
      </c>
      <c r="C13" s="806" t="s">
        <v>733</v>
      </c>
      <c r="D13" s="99" t="s">
        <v>390</v>
      </c>
      <c r="E13" s="825"/>
      <c r="F13" s="826"/>
    </row>
    <row r="14" spans="1:6" ht="45" x14ac:dyDescent="0.25">
      <c r="A14" s="97">
        <v>9</v>
      </c>
      <c r="B14" s="98" t="s">
        <v>379</v>
      </c>
      <c r="C14" s="816"/>
      <c r="D14" s="99" t="s">
        <v>390</v>
      </c>
      <c r="E14" s="825"/>
      <c r="F14" s="826"/>
    </row>
    <row r="15" spans="1:6" ht="45" x14ac:dyDescent="0.25">
      <c r="A15" s="97">
        <v>10</v>
      </c>
      <c r="B15" s="98" t="s">
        <v>380</v>
      </c>
      <c r="C15" s="816"/>
      <c r="D15" s="99" t="s">
        <v>390</v>
      </c>
      <c r="E15" s="825"/>
      <c r="F15" s="826"/>
    </row>
    <row r="16" spans="1:6" ht="45" x14ac:dyDescent="0.25">
      <c r="A16" s="824">
        <v>11</v>
      </c>
      <c r="B16" s="813" t="s">
        <v>394</v>
      </c>
      <c r="C16" s="806" t="s">
        <v>736</v>
      </c>
      <c r="D16" s="99" t="s">
        <v>390</v>
      </c>
      <c r="E16" s="825"/>
      <c r="F16" s="826"/>
    </row>
    <row r="17" spans="1:6" ht="60" x14ac:dyDescent="0.25">
      <c r="A17" s="824">
        <v>12</v>
      </c>
      <c r="B17" s="813" t="s">
        <v>381</v>
      </c>
      <c r="C17" s="816"/>
      <c r="D17" s="99" t="s">
        <v>395</v>
      </c>
      <c r="E17" s="825"/>
      <c r="F17" s="826"/>
    </row>
    <row r="18" spans="1:6" s="100" customFormat="1" ht="45" x14ac:dyDescent="0.25">
      <c r="A18" s="97">
        <v>13</v>
      </c>
      <c r="B18" s="98" t="s">
        <v>382</v>
      </c>
      <c r="C18" s="812" t="s">
        <v>649</v>
      </c>
      <c r="D18" s="99" t="s">
        <v>390</v>
      </c>
      <c r="E18" s="825"/>
      <c r="F18" s="826"/>
    </row>
    <row r="19" spans="1:6" ht="45" x14ac:dyDescent="0.25">
      <c r="A19" s="97">
        <v>14</v>
      </c>
      <c r="B19" s="98" t="s">
        <v>396</v>
      </c>
      <c r="C19" s="812" t="s">
        <v>649</v>
      </c>
      <c r="D19" s="99" t="s">
        <v>390</v>
      </c>
      <c r="E19" s="825"/>
      <c r="F19" s="826"/>
    </row>
    <row r="21" spans="1:6" ht="21.75" customHeight="1" x14ac:dyDescent="0.25">
      <c r="A21" s="93" t="s">
        <v>397</v>
      </c>
      <c r="B21" s="89"/>
      <c r="C21" s="89"/>
      <c r="D21" s="89"/>
    </row>
    <row r="22" spans="1:6" ht="39.75" customHeight="1" x14ac:dyDescent="0.25">
      <c r="A22" s="94" t="s">
        <v>218</v>
      </c>
      <c r="B22" s="95" t="s">
        <v>375</v>
      </c>
      <c r="C22" s="94" t="s">
        <v>376</v>
      </c>
      <c r="D22" s="94" t="s">
        <v>398</v>
      </c>
      <c r="E22" s="95" t="s">
        <v>399</v>
      </c>
      <c r="F22" s="95" t="s">
        <v>386</v>
      </c>
    </row>
    <row r="23" spans="1:6" ht="49.5" customHeight="1" x14ac:dyDescent="0.25">
      <c r="A23" s="94">
        <v>1</v>
      </c>
      <c r="B23" s="101" t="s">
        <v>644</v>
      </c>
      <c r="C23" s="94"/>
      <c r="D23" s="94"/>
      <c r="E23" s="94"/>
      <c r="F23" s="102"/>
    </row>
    <row r="24" spans="1:6" ht="45.75" customHeight="1" x14ac:dyDescent="0.25">
      <c r="A24" s="103" t="s">
        <v>0</v>
      </c>
      <c r="B24" s="98" t="s">
        <v>645</v>
      </c>
      <c r="C24" s="805" t="s">
        <v>654</v>
      </c>
      <c r="D24" s="104" t="s">
        <v>647</v>
      </c>
      <c r="E24" s="104">
        <v>20</v>
      </c>
      <c r="F24" s="804"/>
    </row>
    <row r="25" spans="1:6" ht="27" customHeight="1" x14ac:dyDescent="0.25">
      <c r="A25" s="97"/>
      <c r="B25" s="106" t="s">
        <v>334</v>
      </c>
      <c r="C25" s="107"/>
      <c r="D25" s="108"/>
      <c r="E25" s="109">
        <f>SUM(E24)</f>
        <v>20</v>
      </c>
      <c r="F25" s="105"/>
    </row>
    <row r="26" spans="1:6" x14ac:dyDescent="0.25">
      <c r="A26" s="110"/>
      <c r="B26" s="111"/>
      <c r="C26" s="112"/>
      <c r="D26" s="113"/>
      <c r="E26" s="114"/>
      <c r="F26" s="115"/>
    </row>
  </sheetData>
  <mergeCells count="17">
    <mergeCell ref="E15:F15"/>
    <mergeCell ref="E16:F16"/>
    <mergeCell ref="E17:F17"/>
    <mergeCell ref="E18:F18"/>
    <mergeCell ref="E19:F19"/>
    <mergeCell ref="E14:F14"/>
    <mergeCell ref="A2:C2"/>
    <mergeCell ref="A3:C3"/>
    <mergeCell ref="E5:F5"/>
    <mergeCell ref="E6:F6"/>
    <mergeCell ref="E7:F7"/>
    <mergeCell ref="E8:F8"/>
    <mergeCell ref="E9:F9"/>
    <mergeCell ref="E10:F10"/>
    <mergeCell ref="E11:F11"/>
    <mergeCell ref="E12:F12"/>
    <mergeCell ref="E13:F13"/>
  </mergeCells>
  <hyperlinks>
    <hyperlink ref="C6" r:id="rId1"/>
    <hyperlink ref="C10" r:id="rId2"/>
    <hyperlink ref="C12" r:id="rId3"/>
    <hyperlink ref="C9" r:id="rId4"/>
  </hyperlinks>
  <pageMargins left="0.9055118110236221" right="0.47244094488188981" top="0.86614173228346458" bottom="0.74803149606299213" header="0.6692913385826772" footer="0.55118110236220474"/>
  <pageSetup paperSize="9" firstPageNumber="56" orientation="landscape" useFirstPageNumber="1" horizontalDpi="4294967293" verticalDpi="1200" r:id="rId5"/>
  <headerFooter>
    <oddFooter>&amp;C&amp;"+,Regular"&amp;12&amp;P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view="pageBreakPreview" topLeftCell="A16" zoomScaleSheetLayoutView="100" workbookViewId="0">
      <selection activeCell="F45" sqref="F45"/>
    </sheetView>
  </sheetViews>
  <sheetFormatPr defaultColWidth="9.140625" defaultRowHeight="15" x14ac:dyDescent="0.25"/>
  <cols>
    <col min="1" max="1" width="8.85546875" style="1" customWidth="1"/>
    <col min="2" max="2" width="3" style="1" customWidth="1"/>
    <col min="3" max="3" width="29.85546875" style="1" customWidth="1"/>
    <col min="4" max="4" width="11.85546875" style="1" customWidth="1"/>
    <col min="5" max="5" width="10.7109375" style="1" customWidth="1"/>
    <col min="6" max="8" width="12.28515625" style="1" customWidth="1"/>
    <col min="9" max="9" width="107.140625" style="1" customWidth="1"/>
    <col min="10" max="12" width="9.140625" style="1"/>
    <col min="13" max="13" width="12.140625" style="1" bestFit="1" customWidth="1"/>
    <col min="14" max="14" width="15" style="1" customWidth="1"/>
    <col min="15" max="16384" width="9.140625" style="1"/>
  </cols>
  <sheetData>
    <row r="1" spans="1:9" x14ac:dyDescent="0.25">
      <c r="A1" s="836" t="s">
        <v>244</v>
      </c>
      <c r="B1" s="836"/>
      <c r="C1" s="836"/>
      <c r="D1" s="836"/>
      <c r="E1" s="836"/>
      <c r="F1" s="836"/>
      <c r="G1" s="836"/>
      <c r="H1" s="836"/>
    </row>
    <row r="2" spans="1:9" x14ac:dyDescent="0.25">
      <c r="A2" s="836"/>
      <c r="B2" s="836"/>
      <c r="C2" s="836"/>
      <c r="D2" s="836"/>
      <c r="E2" s="836"/>
      <c r="F2" s="836"/>
      <c r="G2" s="836"/>
      <c r="H2" s="836"/>
    </row>
    <row r="3" spans="1:9" x14ac:dyDescent="0.25">
      <c r="A3" s="14"/>
      <c r="B3" s="168"/>
      <c r="C3" s="169" t="s">
        <v>265</v>
      </c>
      <c r="D3" s="168" t="s">
        <v>732</v>
      </c>
      <c r="E3" s="168"/>
      <c r="F3" s="168"/>
      <c r="G3" s="168"/>
      <c r="H3" s="168"/>
    </row>
    <row r="4" spans="1:9" ht="15.75" thickBot="1" x14ac:dyDescent="0.3">
      <c r="B4" s="15"/>
      <c r="C4" s="15"/>
      <c r="D4" s="15"/>
      <c r="E4" s="15"/>
      <c r="F4" s="15"/>
      <c r="G4" s="15"/>
      <c r="H4" s="15"/>
    </row>
    <row r="5" spans="1:9" s="3" customFormat="1" ht="17.100000000000001" customHeight="1" x14ac:dyDescent="0.25">
      <c r="A5" s="118" t="s">
        <v>245</v>
      </c>
      <c r="B5" s="837" t="s">
        <v>35</v>
      </c>
      <c r="C5" s="838"/>
      <c r="D5" s="838"/>
      <c r="E5" s="838"/>
      <c r="F5" s="838"/>
      <c r="G5" s="838"/>
      <c r="H5" s="839"/>
      <c r="I5" s="66" t="s">
        <v>386</v>
      </c>
    </row>
    <row r="6" spans="1:9" s="3" customFormat="1" ht="18" customHeight="1" x14ac:dyDescent="0.25">
      <c r="A6" s="63">
        <v>1</v>
      </c>
      <c r="B6" s="830" t="s">
        <v>216</v>
      </c>
      <c r="C6" s="831"/>
      <c r="D6" s="832"/>
      <c r="E6" s="840" t="s">
        <v>655</v>
      </c>
      <c r="F6" s="841"/>
      <c r="G6" s="841"/>
      <c r="H6" s="842"/>
      <c r="I6" s="64" t="s">
        <v>401</v>
      </c>
    </row>
    <row r="7" spans="1:9" s="3" customFormat="1" ht="18" customHeight="1" x14ac:dyDescent="0.25">
      <c r="A7" s="63">
        <v>2</v>
      </c>
      <c r="B7" s="830" t="s">
        <v>402</v>
      </c>
      <c r="C7" s="831"/>
      <c r="D7" s="832"/>
      <c r="E7" s="833" t="s">
        <v>656</v>
      </c>
      <c r="F7" s="834"/>
      <c r="G7" s="834"/>
      <c r="H7" s="835"/>
      <c r="I7" s="64" t="s">
        <v>403</v>
      </c>
    </row>
    <row r="8" spans="1:9" s="3" customFormat="1" ht="18" customHeight="1" x14ac:dyDescent="0.25">
      <c r="A8" s="63">
        <v>3</v>
      </c>
      <c r="B8" s="830" t="s">
        <v>404</v>
      </c>
      <c r="C8" s="831"/>
      <c r="D8" s="832"/>
      <c r="E8" s="843" t="s">
        <v>657</v>
      </c>
      <c r="F8" s="834"/>
      <c r="G8" s="834"/>
      <c r="H8" s="835"/>
      <c r="I8" s="64" t="s">
        <v>405</v>
      </c>
    </row>
    <row r="9" spans="1:9" s="3" customFormat="1" ht="18" customHeight="1" x14ac:dyDescent="0.25">
      <c r="A9" s="63">
        <v>4</v>
      </c>
      <c r="B9" s="830" t="s">
        <v>246</v>
      </c>
      <c r="C9" s="831"/>
      <c r="D9" s="832"/>
      <c r="E9" s="843" t="s">
        <v>658</v>
      </c>
      <c r="F9" s="834"/>
      <c r="G9" s="834"/>
      <c r="H9" s="835"/>
      <c r="I9" s="64" t="s">
        <v>405</v>
      </c>
    </row>
    <row r="10" spans="1:9" s="3" customFormat="1" ht="18" customHeight="1" x14ac:dyDescent="0.25">
      <c r="A10" s="63">
        <v>5</v>
      </c>
      <c r="B10" s="830" t="s">
        <v>247</v>
      </c>
      <c r="C10" s="831"/>
      <c r="D10" s="832"/>
      <c r="E10" s="843" t="s">
        <v>659</v>
      </c>
      <c r="F10" s="834"/>
      <c r="G10" s="834"/>
      <c r="H10" s="835"/>
      <c r="I10" s="64" t="s">
        <v>405</v>
      </c>
    </row>
    <row r="11" spans="1:9" s="3" customFormat="1" ht="18" customHeight="1" x14ac:dyDescent="0.25">
      <c r="A11" s="63">
        <v>6</v>
      </c>
      <c r="B11" s="830" t="s">
        <v>268</v>
      </c>
      <c r="C11" s="831"/>
      <c r="D11" s="832"/>
      <c r="E11" s="843" t="s">
        <v>660</v>
      </c>
      <c r="F11" s="834"/>
      <c r="G11" s="834"/>
      <c r="H11" s="835"/>
      <c r="I11" s="64" t="s">
        <v>405</v>
      </c>
    </row>
    <row r="12" spans="1:9" s="3" customFormat="1" ht="18" customHeight="1" x14ac:dyDescent="0.25">
      <c r="A12" s="63">
        <v>7</v>
      </c>
      <c r="B12" s="830" t="s">
        <v>249</v>
      </c>
      <c r="C12" s="831"/>
      <c r="D12" s="832"/>
      <c r="E12" s="844" t="s">
        <v>595</v>
      </c>
      <c r="F12" s="844"/>
      <c r="G12" s="844"/>
      <c r="H12" s="845"/>
      <c r="I12" s="64" t="s">
        <v>406</v>
      </c>
    </row>
    <row r="13" spans="1:9" s="3" customFormat="1" ht="18" customHeight="1" x14ac:dyDescent="0.25">
      <c r="A13" s="63">
        <v>8</v>
      </c>
      <c r="B13" s="830" t="s">
        <v>248</v>
      </c>
      <c r="C13" s="831"/>
      <c r="D13" s="832"/>
      <c r="E13" s="843" t="s">
        <v>594</v>
      </c>
      <c r="F13" s="834"/>
      <c r="G13" s="834"/>
      <c r="H13" s="835"/>
      <c r="I13" s="64" t="s">
        <v>407</v>
      </c>
    </row>
    <row r="14" spans="1:9" s="3" customFormat="1" ht="18" customHeight="1" x14ac:dyDescent="0.25">
      <c r="A14" s="846">
        <v>9</v>
      </c>
      <c r="B14" s="847" t="s">
        <v>408</v>
      </c>
      <c r="C14" s="848"/>
      <c r="D14" s="170" t="s">
        <v>269</v>
      </c>
      <c r="E14" s="851" t="s">
        <v>611</v>
      </c>
      <c r="F14" s="852"/>
      <c r="G14" s="852"/>
      <c r="H14" s="853"/>
      <c r="I14" s="64" t="s">
        <v>409</v>
      </c>
    </row>
    <row r="15" spans="1:9" s="3" customFormat="1" ht="18" customHeight="1" x14ac:dyDescent="0.25">
      <c r="A15" s="846"/>
      <c r="B15" s="849"/>
      <c r="C15" s="850"/>
      <c r="D15" s="170" t="s">
        <v>270</v>
      </c>
      <c r="E15" s="851" t="s">
        <v>661</v>
      </c>
      <c r="F15" s="852"/>
      <c r="G15" s="852"/>
      <c r="H15" s="853"/>
      <c r="I15" s="64" t="s">
        <v>410</v>
      </c>
    </row>
    <row r="16" spans="1:9" s="3" customFormat="1" ht="18" customHeight="1" thickBot="1" x14ac:dyDescent="0.3">
      <c r="A16" s="69">
        <v>10</v>
      </c>
      <c r="B16" s="854" t="s">
        <v>214</v>
      </c>
      <c r="C16" s="855"/>
      <c r="D16" s="856"/>
      <c r="E16" s="857" t="s">
        <v>584</v>
      </c>
      <c r="F16" s="857"/>
      <c r="G16" s="857"/>
      <c r="H16" s="858"/>
      <c r="I16" s="64"/>
    </row>
    <row r="17" spans="1:14" s="3" customFormat="1" ht="17.100000000000001" customHeight="1" thickBot="1" x14ac:dyDescent="0.3">
      <c r="A17" s="119"/>
      <c r="B17" s="120"/>
      <c r="C17" s="120"/>
      <c r="D17" s="120"/>
      <c r="E17" s="120"/>
      <c r="F17" s="120"/>
      <c r="G17" s="120"/>
      <c r="H17" s="121"/>
      <c r="I17" s="64"/>
    </row>
    <row r="18" spans="1:14" s="3" customFormat="1" ht="18" customHeight="1" x14ac:dyDescent="0.25">
      <c r="A18" s="122" t="s">
        <v>279</v>
      </c>
      <c r="B18" s="859" t="s">
        <v>244</v>
      </c>
      <c r="C18" s="859"/>
      <c r="D18" s="859"/>
      <c r="E18" s="860"/>
      <c r="F18" s="123" t="s">
        <v>56</v>
      </c>
      <c r="G18" s="123" t="s">
        <v>57</v>
      </c>
      <c r="H18" s="124" t="s">
        <v>58</v>
      </c>
      <c r="I18" s="64"/>
    </row>
    <row r="19" spans="1:14" s="3" customFormat="1" ht="18" customHeight="1" x14ac:dyDescent="0.25">
      <c r="A19" s="125">
        <v>1</v>
      </c>
      <c r="B19" s="861" t="s">
        <v>250</v>
      </c>
      <c r="C19" s="862"/>
      <c r="D19" s="862"/>
      <c r="E19" s="863"/>
      <c r="F19" s="171"/>
      <c r="G19" s="126"/>
      <c r="H19" s="127"/>
      <c r="I19" s="64"/>
      <c r="M19" s="128"/>
      <c r="N19" s="129"/>
    </row>
    <row r="20" spans="1:14" s="3" customFormat="1" ht="18" customHeight="1" x14ac:dyDescent="0.25">
      <c r="A20" s="130"/>
      <c r="B20" s="5" t="s">
        <v>251</v>
      </c>
      <c r="C20" s="864" t="s">
        <v>271</v>
      </c>
      <c r="D20" s="865"/>
      <c r="E20" s="866"/>
      <c r="F20" s="172">
        <v>0</v>
      </c>
      <c r="G20" s="131">
        <f>PENDIDIKAN!K22</f>
        <v>153</v>
      </c>
      <c r="H20" s="132">
        <f>F20+G20</f>
        <v>153</v>
      </c>
      <c r="I20" s="64" t="s">
        <v>411</v>
      </c>
      <c r="N20" s="129"/>
    </row>
    <row r="21" spans="1:14" s="3" customFormat="1" ht="18" customHeight="1" x14ac:dyDescent="0.25">
      <c r="A21" s="130"/>
      <c r="B21" s="4"/>
      <c r="C21" s="867" t="s">
        <v>412</v>
      </c>
      <c r="D21" s="868"/>
      <c r="E21" s="869"/>
      <c r="F21" s="172"/>
      <c r="G21" s="131"/>
      <c r="H21" s="132"/>
      <c r="I21" s="870" t="s">
        <v>585</v>
      </c>
      <c r="N21" s="129"/>
    </row>
    <row r="22" spans="1:14" s="3" customFormat="1" ht="18" customHeight="1" x14ac:dyDescent="0.25">
      <c r="A22" s="130"/>
      <c r="B22" s="2" t="s">
        <v>252</v>
      </c>
      <c r="C22" s="873" t="s">
        <v>273</v>
      </c>
      <c r="D22" s="873"/>
      <c r="E22" s="873"/>
      <c r="F22" s="172">
        <v>0</v>
      </c>
      <c r="G22" s="133">
        <f>DUPAK!I42</f>
        <v>12.75</v>
      </c>
      <c r="H22" s="134">
        <f>F22+G22</f>
        <v>12.75</v>
      </c>
      <c r="I22" s="871"/>
      <c r="N22" s="129"/>
    </row>
    <row r="23" spans="1:14" s="3" customFormat="1" ht="18" customHeight="1" x14ac:dyDescent="0.25">
      <c r="A23" s="130"/>
      <c r="B23" s="2" t="s">
        <v>266</v>
      </c>
      <c r="C23" s="873" t="s">
        <v>274</v>
      </c>
      <c r="D23" s="873"/>
      <c r="E23" s="873"/>
      <c r="F23" s="172">
        <v>0</v>
      </c>
      <c r="G23" s="133">
        <f>DUPAK!I105</f>
        <v>11.25</v>
      </c>
      <c r="H23" s="134">
        <f>F23+G23</f>
        <v>11.25</v>
      </c>
      <c r="I23" s="871"/>
      <c r="M23" s="135"/>
      <c r="N23" s="129"/>
    </row>
    <row r="24" spans="1:14" s="3" customFormat="1" ht="35.25" customHeight="1" x14ac:dyDescent="0.25">
      <c r="A24" s="136"/>
      <c r="B24" s="2" t="s">
        <v>267</v>
      </c>
      <c r="C24" s="874" t="s">
        <v>275</v>
      </c>
      <c r="D24" s="873"/>
      <c r="E24" s="873"/>
      <c r="F24" s="172">
        <v>0</v>
      </c>
      <c r="G24" s="133">
        <f>DUPAK!I154</f>
        <v>3</v>
      </c>
      <c r="H24" s="134">
        <f>F24+G24</f>
        <v>3</v>
      </c>
      <c r="I24" s="872"/>
    </row>
    <row r="25" spans="1:14" s="3" customFormat="1" ht="18" customHeight="1" x14ac:dyDescent="0.25">
      <c r="A25" s="877" t="s">
        <v>276</v>
      </c>
      <c r="B25" s="878"/>
      <c r="C25" s="878"/>
      <c r="D25" s="878"/>
      <c r="E25" s="879"/>
      <c r="F25" s="173">
        <f>F20+F22+F23+F24</f>
        <v>0</v>
      </c>
      <c r="G25" s="137">
        <f>SUM(G20:G24)</f>
        <v>180</v>
      </c>
      <c r="H25" s="138">
        <f>SUM(H20:H24)</f>
        <v>180</v>
      </c>
      <c r="I25" s="870" t="s">
        <v>413</v>
      </c>
      <c r="M25" s="128"/>
      <c r="N25" s="129"/>
    </row>
    <row r="26" spans="1:14" s="3" customFormat="1" ht="18" customHeight="1" x14ac:dyDescent="0.25">
      <c r="A26" s="125">
        <v>2</v>
      </c>
      <c r="B26" s="861" t="s">
        <v>253</v>
      </c>
      <c r="C26" s="862"/>
      <c r="D26" s="862"/>
      <c r="E26" s="863"/>
      <c r="F26" s="172"/>
      <c r="G26" s="139"/>
      <c r="H26" s="132"/>
      <c r="I26" s="871"/>
      <c r="N26" s="129"/>
    </row>
    <row r="27" spans="1:14" s="3" customFormat="1" ht="18" customHeight="1" x14ac:dyDescent="0.25">
      <c r="A27" s="136"/>
      <c r="B27" s="16"/>
      <c r="C27" s="140" t="s">
        <v>278</v>
      </c>
      <c r="D27" s="11"/>
      <c r="E27" s="141"/>
      <c r="F27" s="172">
        <v>0</v>
      </c>
      <c r="G27" s="142">
        <f>DUPAK!I187</f>
        <v>10</v>
      </c>
      <c r="H27" s="132">
        <f>F27+G27</f>
        <v>10</v>
      </c>
      <c r="I27" s="871"/>
      <c r="N27" s="129"/>
    </row>
    <row r="28" spans="1:14" s="3" customFormat="1" ht="18" customHeight="1" x14ac:dyDescent="0.25">
      <c r="A28" s="877" t="s">
        <v>277</v>
      </c>
      <c r="B28" s="878"/>
      <c r="C28" s="878"/>
      <c r="D28" s="878"/>
      <c r="E28" s="879"/>
      <c r="F28" s="174">
        <f>F27</f>
        <v>0</v>
      </c>
      <c r="G28" s="143">
        <f>G27</f>
        <v>10</v>
      </c>
      <c r="H28" s="144">
        <f>H27</f>
        <v>10</v>
      </c>
      <c r="I28" s="871"/>
      <c r="N28" s="129"/>
    </row>
    <row r="29" spans="1:14" s="3" customFormat="1" ht="18" customHeight="1" x14ac:dyDescent="0.25">
      <c r="A29" s="10" t="s">
        <v>254</v>
      </c>
      <c r="B29" s="11"/>
      <c r="C29" s="11"/>
      <c r="D29" s="11"/>
      <c r="E29" s="11"/>
      <c r="F29" s="173">
        <f>F25+F28</f>
        <v>0</v>
      </c>
      <c r="G29" s="145">
        <f>G25+G28</f>
        <v>190</v>
      </c>
      <c r="H29" s="146">
        <f>H25+H28</f>
        <v>190</v>
      </c>
      <c r="I29" s="872"/>
      <c r="M29" s="135"/>
      <c r="N29" s="129"/>
    </row>
    <row r="30" spans="1:14" s="3" customFormat="1" ht="17.100000000000001" customHeight="1" x14ac:dyDescent="0.25">
      <c r="A30" s="125" t="s">
        <v>8</v>
      </c>
      <c r="B30" s="147"/>
      <c r="C30" s="880" t="s">
        <v>623</v>
      </c>
      <c r="D30" s="881"/>
      <c r="E30" s="881"/>
      <c r="F30" s="881"/>
      <c r="G30" s="881"/>
      <c r="H30" s="882"/>
      <c r="I30" s="870" t="s">
        <v>414</v>
      </c>
    </row>
    <row r="31" spans="1:14" s="3" customFormat="1" ht="40.5" customHeight="1" thickBot="1" x14ac:dyDescent="0.3">
      <c r="A31" s="148"/>
      <c r="B31" s="149"/>
      <c r="C31" s="883"/>
      <c r="D31" s="884"/>
      <c r="E31" s="884"/>
      <c r="F31" s="884"/>
      <c r="G31" s="884"/>
      <c r="H31" s="885"/>
      <c r="I31" s="872"/>
    </row>
    <row r="32" spans="1:14" s="3" customFormat="1" ht="17.100000000000001" customHeight="1" x14ac:dyDescent="0.25"/>
    <row r="33" spans="1:10" s="3" customFormat="1" ht="17.100000000000001" customHeight="1" x14ac:dyDescent="0.25">
      <c r="F33" s="65" t="s">
        <v>255</v>
      </c>
    </row>
    <row r="34" spans="1:10" s="3" customFormat="1" ht="17.100000000000001" customHeight="1" x14ac:dyDescent="0.25">
      <c r="F34" s="65" t="s">
        <v>415</v>
      </c>
    </row>
    <row r="35" spans="1:10" s="3" customFormat="1" ht="17.100000000000001" customHeight="1" x14ac:dyDescent="0.25">
      <c r="F35" s="67" t="s">
        <v>416</v>
      </c>
    </row>
    <row r="36" spans="1:10" s="3" customFormat="1" ht="17.100000000000001" customHeight="1" x14ac:dyDescent="0.25">
      <c r="F36" s="67"/>
    </row>
    <row r="37" spans="1:10" s="3" customFormat="1" ht="17.100000000000001" customHeight="1" x14ac:dyDescent="0.25">
      <c r="F37" s="68"/>
    </row>
    <row r="38" spans="1:10" s="3" customFormat="1" ht="17.100000000000001" customHeight="1" x14ac:dyDescent="0.25">
      <c r="F38" s="68"/>
    </row>
    <row r="39" spans="1:10" s="3" customFormat="1" ht="17.100000000000001" customHeight="1" x14ac:dyDescent="0.25">
      <c r="F39" s="150" t="s">
        <v>417</v>
      </c>
      <c r="G39" s="151"/>
      <c r="H39" s="151"/>
      <c r="I39" s="152"/>
      <c r="J39" s="153"/>
    </row>
    <row r="40" spans="1:10" s="3" customFormat="1" ht="17.100000000000001" customHeight="1" x14ac:dyDescent="0.25">
      <c r="F40" s="151" t="s">
        <v>418</v>
      </c>
      <c r="G40" s="151"/>
      <c r="H40" s="151"/>
      <c r="I40" s="152"/>
      <c r="J40" s="153"/>
    </row>
    <row r="41" spans="1:10" s="3" customFormat="1" ht="17.100000000000001" customHeight="1" x14ac:dyDescent="0.25"/>
    <row r="42" spans="1:10" s="3" customFormat="1" ht="21.75" customHeight="1" x14ac:dyDescent="0.25">
      <c r="A42" s="7" t="s">
        <v>257</v>
      </c>
      <c r="B42" s="7" t="s">
        <v>210</v>
      </c>
      <c r="C42" s="175" t="str">
        <f>E6</f>
        <v>Sri Rahayu Alfitri Usna, M.Si</v>
      </c>
      <c r="D42" s="6"/>
      <c r="E42" s="176" t="s">
        <v>66</v>
      </c>
      <c r="F42" s="177" t="s">
        <v>597</v>
      </c>
      <c r="I42" s="3" t="s">
        <v>419</v>
      </c>
    </row>
    <row r="43" spans="1:10" s="3" customFormat="1" ht="17.100000000000001" customHeight="1" x14ac:dyDescent="0.25">
      <c r="A43" s="12" t="s">
        <v>258</v>
      </c>
      <c r="B43" s="12" t="s">
        <v>210</v>
      </c>
      <c r="C43" s="875" t="s">
        <v>586</v>
      </c>
      <c r="D43" s="875"/>
      <c r="E43" s="875"/>
      <c r="F43" s="875"/>
      <c r="G43" s="875"/>
      <c r="I43" s="3" t="s">
        <v>419</v>
      </c>
    </row>
    <row r="44" spans="1:10" s="3" customFormat="1" ht="17.100000000000001" customHeight="1" x14ac:dyDescent="0.25">
      <c r="A44" s="13"/>
      <c r="B44" s="13"/>
      <c r="C44" s="876" t="s">
        <v>259</v>
      </c>
      <c r="D44" s="876"/>
      <c r="E44" s="876"/>
      <c r="F44" s="876"/>
      <c r="G44" s="876"/>
    </row>
    <row r="45" spans="1:10" s="3" customFormat="1" ht="17.100000000000001" customHeight="1" x14ac:dyDescent="0.25"/>
    <row r="46" spans="1:10" s="3" customFormat="1" ht="17.100000000000001" customHeight="1" x14ac:dyDescent="0.25">
      <c r="A46" s="9" t="s">
        <v>260</v>
      </c>
      <c r="B46" s="9"/>
      <c r="C46" s="9"/>
      <c r="D46" s="9"/>
      <c r="E46" s="9"/>
      <c r="F46" s="9"/>
      <c r="G46" s="9"/>
    </row>
    <row r="47" spans="1:10" s="3" customFormat="1" ht="17.100000000000001" customHeight="1" x14ac:dyDescent="0.25">
      <c r="A47" s="9" t="s">
        <v>261</v>
      </c>
      <c r="B47" s="9"/>
      <c r="C47" s="9"/>
      <c r="D47" s="9"/>
      <c r="E47" s="9"/>
      <c r="F47" s="9"/>
      <c r="G47" s="9"/>
    </row>
    <row r="48" spans="1:10" s="3" customFormat="1" x14ac:dyDescent="0.25">
      <c r="A48" s="9" t="s">
        <v>262</v>
      </c>
      <c r="B48" s="9"/>
      <c r="C48" s="9"/>
      <c r="D48" s="9"/>
      <c r="E48" s="9"/>
      <c r="F48" s="9"/>
      <c r="G48" s="9"/>
    </row>
    <row r="49" spans="1:7" s="3" customFormat="1" x14ac:dyDescent="0.25">
      <c r="A49" s="9" t="s">
        <v>263</v>
      </c>
      <c r="B49" s="9"/>
      <c r="C49" s="9"/>
      <c r="D49" s="9"/>
      <c r="E49" s="9"/>
      <c r="F49" s="9"/>
      <c r="G49" s="9"/>
    </row>
    <row r="50" spans="1:7" s="3" customFormat="1" x14ac:dyDescent="0.25">
      <c r="A50" s="9" t="s">
        <v>264</v>
      </c>
      <c r="B50" s="9"/>
      <c r="C50" s="9"/>
      <c r="D50" s="9"/>
      <c r="E50" s="9"/>
      <c r="F50" s="9"/>
      <c r="G50" s="9"/>
    </row>
  </sheetData>
  <mergeCells count="41">
    <mergeCell ref="C43:G43"/>
    <mergeCell ref="C44:G44"/>
    <mergeCell ref="A25:E25"/>
    <mergeCell ref="I25:I29"/>
    <mergeCell ref="B26:E26"/>
    <mergeCell ref="A28:E28"/>
    <mergeCell ref="C30:H31"/>
    <mergeCell ref="I30:I31"/>
    <mergeCell ref="B18:E18"/>
    <mergeCell ref="B19:E19"/>
    <mergeCell ref="C20:E20"/>
    <mergeCell ref="C21:E21"/>
    <mergeCell ref="I21:I24"/>
    <mergeCell ref="C22:E22"/>
    <mergeCell ref="C23:E23"/>
    <mergeCell ref="C24:E24"/>
    <mergeCell ref="A14:A15"/>
    <mergeCell ref="B14:C15"/>
    <mergeCell ref="E14:H14"/>
    <mergeCell ref="E15:H15"/>
    <mergeCell ref="B16:D16"/>
    <mergeCell ref="E16:H16"/>
    <mergeCell ref="B11:D11"/>
    <mergeCell ref="E11:H11"/>
    <mergeCell ref="B12:D12"/>
    <mergeCell ref="E12:H12"/>
    <mergeCell ref="B13:D13"/>
    <mergeCell ref="E13:H13"/>
    <mergeCell ref="B8:D8"/>
    <mergeCell ref="E8:H8"/>
    <mergeCell ref="B9:D9"/>
    <mergeCell ref="E9:H9"/>
    <mergeCell ref="B10:D10"/>
    <mergeCell ref="E10:H10"/>
    <mergeCell ref="B7:D7"/>
    <mergeCell ref="E7:H7"/>
    <mergeCell ref="A1:H1"/>
    <mergeCell ref="A2:H2"/>
    <mergeCell ref="B5:H5"/>
    <mergeCell ref="B6:D6"/>
    <mergeCell ref="E6:H6"/>
  </mergeCells>
  <pageMargins left="0.7" right="0.5" top="0.5" bottom="0.5" header="0" footer="0"/>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977"/>
  <sheetViews>
    <sheetView view="pageBreakPreview" topLeftCell="A261" zoomScaleNormal="100" zoomScaleSheetLayoutView="100" workbookViewId="0">
      <selection activeCell="G278" sqref="G278"/>
    </sheetView>
  </sheetViews>
  <sheetFormatPr defaultColWidth="9.140625" defaultRowHeight="24.95" customHeight="1" x14ac:dyDescent="0.3"/>
  <cols>
    <col min="1" max="1" width="4.7109375" style="178" customWidth="1"/>
    <col min="2" max="2" width="4.7109375" style="179" customWidth="1"/>
    <col min="3" max="3" width="4.7109375" style="180" customWidth="1"/>
    <col min="4" max="5" width="4.7109375" style="9" customWidth="1"/>
    <col min="6" max="6" width="3.140625" style="9" customWidth="1"/>
    <col min="7" max="7" width="45.140625" style="181" customWidth="1"/>
    <col min="8" max="8" width="9.7109375" style="394" customWidth="1"/>
    <col min="9" max="9" width="9.42578125" style="395" customWidth="1"/>
    <col min="10" max="10" width="10.5703125" style="394" customWidth="1"/>
    <col min="11" max="12" width="7.7109375" style="8" customWidth="1"/>
    <col min="13" max="13" width="13" style="8" customWidth="1"/>
    <col min="14" max="16384" width="9.140625" style="8"/>
  </cols>
  <sheetData>
    <row r="1" spans="1:14" ht="18" hidden="1" customHeight="1" x14ac:dyDescent="0.3">
      <c r="H1" s="933" t="s">
        <v>203</v>
      </c>
      <c r="I1" s="933"/>
      <c r="J1" s="933"/>
      <c r="K1" s="933"/>
      <c r="L1" s="933"/>
      <c r="M1" s="933"/>
    </row>
    <row r="2" spans="1:14" s="184" customFormat="1" ht="15" hidden="1" customHeight="1" x14ac:dyDescent="0.3">
      <c r="A2" s="182"/>
      <c r="B2" s="183"/>
      <c r="C2" s="183"/>
      <c r="D2" s="183"/>
      <c r="E2" s="183"/>
      <c r="F2" s="183"/>
      <c r="G2" s="183"/>
      <c r="H2" s="933" t="s">
        <v>77</v>
      </c>
      <c r="I2" s="933"/>
      <c r="J2" s="933"/>
      <c r="K2" s="933"/>
      <c r="L2" s="933"/>
      <c r="M2" s="933"/>
    </row>
    <row r="3" spans="1:14" s="184" customFormat="1" ht="15" hidden="1" customHeight="1" x14ac:dyDescent="0.3">
      <c r="A3" s="182"/>
      <c r="B3" s="183"/>
      <c r="C3" s="183"/>
      <c r="D3" s="183"/>
      <c r="E3" s="183"/>
      <c r="F3" s="183"/>
      <c r="G3" s="183"/>
      <c r="H3" s="185" t="s">
        <v>29</v>
      </c>
      <c r="I3" s="185"/>
      <c r="J3" s="185"/>
      <c r="K3" s="185"/>
      <c r="L3" s="185"/>
      <c r="M3" s="185"/>
    </row>
    <row r="4" spans="1:14" s="184" customFormat="1" ht="15" hidden="1" customHeight="1" x14ac:dyDescent="0.3">
      <c r="A4" s="182"/>
      <c r="B4" s="183"/>
      <c r="C4" s="183"/>
      <c r="D4" s="183"/>
      <c r="E4" s="183"/>
      <c r="F4" s="183"/>
      <c r="G4" s="183"/>
      <c r="H4" s="185" t="s">
        <v>78</v>
      </c>
      <c r="I4" s="185"/>
      <c r="J4" s="185"/>
      <c r="K4" s="185"/>
      <c r="L4" s="185"/>
      <c r="M4" s="185"/>
    </row>
    <row r="5" spans="1:14" s="184" customFormat="1" ht="15" hidden="1" customHeight="1" x14ac:dyDescent="0.3">
      <c r="A5" s="182"/>
      <c r="B5" s="183"/>
      <c r="C5" s="183"/>
      <c r="D5" s="183"/>
      <c r="E5" s="183"/>
      <c r="F5" s="183"/>
      <c r="G5" s="183"/>
      <c r="H5" s="185" t="s">
        <v>30</v>
      </c>
      <c r="I5" s="185"/>
      <c r="J5" s="185"/>
      <c r="K5" s="185"/>
      <c r="L5" s="185"/>
      <c r="M5" s="185"/>
    </row>
    <row r="6" spans="1:14" s="184" customFormat="1" ht="15" hidden="1" customHeight="1" x14ac:dyDescent="0.3">
      <c r="A6" s="182"/>
      <c r="B6" s="183"/>
      <c r="C6" s="183"/>
      <c r="D6" s="183"/>
      <c r="E6" s="183"/>
      <c r="F6" s="183"/>
      <c r="G6" s="183"/>
      <c r="H6" s="186" t="s">
        <v>204</v>
      </c>
      <c r="I6" s="185"/>
      <c r="J6" s="185"/>
      <c r="K6" s="185"/>
      <c r="L6" s="185"/>
      <c r="M6" s="185"/>
    </row>
    <row r="7" spans="1:14" s="184" customFormat="1" ht="15" hidden="1" customHeight="1" x14ac:dyDescent="0.3">
      <c r="A7" s="182"/>
      <c r="B7" s="183"/>
      <c r="C7" s="183"/>
      <c r="D7" s="183"/>
      <c r="E7" s="183"/>
      <c r="F7" s="183"/>
      <c r="G7" s="183"/>
      <c r="H7" s="186" t="s">
        <v>205</v>
      </c>
      <c r="I7" s="185"/>
      <c r="J7" s="185"/>
      <c r="K7" s="185"/>
      <c r="L7" s="185"/>
      <c r="M7" s="185"/>
    </row>
    <row r="8" spans="1:14" s="184" customFormat="1" ht="15" hidden="1" customHeight="1" x14ac:dyDescent="0.3">
      <c r="A8" s="182"/>
      <c r="B8" s="183"/>
      <c r="C8" s="183"/>
      <c r="D8" s="183"/>
      <c r="E8" s="183"/>
      <c r="F8" s="183"/>
      <c r="G8" s="183"/>
      <c r="H8" s="185" t="s">
        <v>31</v>
      </c>
      <c r="I8" s="185"/>
      <c r="J8" s="185"/>
      <c r="K8" s="185"/>
      <c r="L8" s="185"/>
      <c r="M8" s="185"/>
    </row>
    <row r="9" spans="1:14" s="184" customFormat="1" ht="153" hidden="1" customHeight="1" x14ac:dyDescent="0.3">
      <c r="A9" s="182"/>
      <c r="B9" s="183"/>
      <c r="C9" s="183"/>
      <c r="D9" s="183"/>
      <c r="E9" s="183"/>
      <c r="F9" s="183"/>
      <c r="G9" s="183"/>
      <c r="H9" s="934" t="s">
        <v>199</v>
      </c>
      <c r="I9" s="934"/>
      <c r="J9" s="934"/>
      <c r="K9" s="934"/>
      <c r="L9" s="934"/>
      <c r="M9" s="934"/>
    </row>
    <row r="10" spans="1:14" s="184" customFormat="1" ht="15.95" hidden="1" customHeight="1" x14ac:dyDescent="0.3">
      <c r="A10" s="187" t="s">
        <v>32</v>
      </c>
      <c r="B10" s="183"/>
      <c r="C10" s="183"/>
      <c r="D10" s="183"/>
      <c r="E10" s="183"/>
      <c r="F10" s="183"/>
      <c r="G10" s="183"/>
      <c r="H10" s="183"/>
      <c r="I10" s="183"/>
      <c r="J10" s="183"/>
    </row>
    <row r="11" spans="1:14" s="184" customFormat="1" ht="15.95" hidden="1" customHeight="1" x14ac:dyDescent="0.3">
      <c r="A11" s="188" t="s">
        <v>33</v>
      </c>
      <c r="B11" s="183"/>
      <c r="C11" s="183"/>
      <c r="D11" s="183"/>
      <c r="E11" s="183"/>
      <c r="F11" s="183"/>
      <c r="G11" s="183"/>
      <c r="H11" s="183"/>
      <c r="I11" s="183"/>
      <c r="J11" s="183"/>
    </row>
    <row r="12" spans="1:14" s="184" customFormat="1" ht="15.95" hidden="1" customHeight="1" x14ac:dyDescent="0.3">
      <c r="A12" s="188" t="s">
        <v>79</v>
      </c>
      <c r="B12" s="183"/>
      <c r="C12" s="183"/>
      <c r="D12" s="183"/>
      <c r="E12" s="183"/>
      <c r="F12" s="183"/>
      <c r="G12" s="183"/>
      <c r="H12" s="183"/>
      <c r="I12" s="183"/>
      <c r="J12" s="183"/>
    </row>
    <row r="13" spans="1:14" s="184" customFormat="1" ht="20.100000000000001" customHeight="1" x14ac:dyDescent="0.3">
      <c r="A13" s="935" t="s">
        <v>33</v>
      </c>
      <c r="B13" s="935"/>
      <c r="C13" s="935"/>
      <c r="D13" s="935"/>
      <c r="E13" s="935"/>
      <c r="F13" s="935"/>
      <c r="G13" s="935"/>
      <c r="H13" s="935"/>
      <c r="I13" s="935"/>
      <c r="J13" s="935"/>
      <c r="K13" s="935"/>
      <c r="L13" s="935"/>
      <c r="M13" s="935"/>
      <c r="N13" s="189"/>
    </row>
    <row r="14" spans="1:14" s="184" customFormat="1" ht="20.100000000000001" customHeight="1" x14ac:dyDescent="0.3">
      <c r="A14" s="935" t="s">
        <v>79</v>
      </c>
      <c r="B14" s="935"/>
      <c r="C14" s="935"/>
      <c r="D14" s="935"/>
      <c r="E14" s="935"/>
      <c r="F14" s="935"/>
      <c r="G14" s="935"/>
      <c r="H14" s="935"/>
      <c r="I14" s="935"/>
      <c r="J14" s="935"/>
      <c r="K14" s="935"/>
      <c r="L14" s="935"/>
      <c r="M14" s="935"/>
      <c r="N14" s="189"/>
    </row>
    <row r="15" spans="1:14" s="184" customFormat="1" ht="18.75" customHeight="1" x14ac:dyDescent="0.3">
      <c r="A15" s="935" t="s">
        <v>354</v>
      </c>
      <c r="B15" s="935"/>
      <c r="C15" s="935"/>
      <c r="D15" s="935"/>
      <c r="E15" s="935"/>
      <c r="F15" s="935"/>
      <c r="G15" s="935"/>
      <c r="H15" s="935"/>
      <c r="I15" s="935"/>
      <c r="J15" s="935"/>
      <c r="K15" s="935"/>
      <c r="L15" s="935"/>
      <c r="M15" s="935"/>
      <c r="N15" s="189"/>
    </row>
    <row r="16" spans="1:14" s="184" customFormat="1" ht="18.75" customHeight="1" x14ac:dyDescent="0.3">
      <c r="A16" s="190"/>
      <c r="B16" s="191"/>
      <c r="C16" s="191"/>
      <c r="D16" s="191"/>
      <c r="E16" s="191"/>
      <c r="F16" s="191"/>
      <c r="G16" s="191"/>
      <c r="H16" s="191"/>
      <c r="I16" s="191"/>
      <c r="J16" s="191"/>
      <c r="K16" s="191"/>
      <c r="L16" s="191"/>
      <c r="M16" s="191"/>
      <c r="N16" s="191"/>
    </row>
    <row r="17" spans="1:15" s="184" customFormat="1" ht="18" customHeight="1" x14ac:dyDescent="0.3">
      <c r="A17" s="192" t="s">
        <v>206</v>
      </c>
      <c r="B17" s="183"/>
      <c r="C17" s="183"/>
      <c r="D17" s="183"/>
      <c r="E17" s="183"/>
      <c r="F17" s="183"/>
      <c r="G17" s="183"/>
      <c r="H17" s="933" t="s">
        <v>34</v>
      </c>
      <c r="I17" s="933"/>
      <c r="J17" s="933"/>
      <c r="M17" s="183"/>
      <c r="N17" s="183"/>
    </row>
    <row r="18" spans="1:15" s="184" customFormat="1" ht="20.100000000000001" customHeight="1" x14ac:dyDescent="0.3">
      <c r="A18" s="187"/>
      <c r="B18" s="193"/>
      <c r="C18" s="193"/>
      <c r="D18" s="193"/>
      <c r="E18" s="193"/>
      <c r="F18" s="193"/>
      <c r="G18" s="193"/>
      <c r="H18" s="193" t="str">
        <f>PAK!D3</f>
        <v>10 Juni 2019 s/d 1 Juni 2021</v>
      </c>
      <c r="I18" s="193"/>
      <c r="K18" s="193"/>
      <c r="L18" s="193"/>
      <c r="M18" s="193"/>
      <c r="N18" s="193"/>
    </row>
    <row r="19" spans="1:15" s="184" customFormat="1" ht="24" customHeight="1" x14ac:dyDescent="0.3">
      <c r="A19" s="194" t="s">
        <v>1</v>
      </c>
      <c r="B19" s="925" t="s">
        <v>35</v>
      </c>
      <c r="C19" s="926"/>
      <c r="D19" s="926"/>
      <c r="E19" s="926"/>
      <c r="F19" s="926"/>
      <c r="G19" s="926"/>
      <c r="H19" s="926"/>
      <c r="I19" s="926"/>
      <c r="J19" s="926"/>
      <c r="K19" s="926"/>
      <c r="L19" s="926"/>
      <c r="M19" s="927"/>
      <c r="N19" s="192"/>
      <c r="O19" s="192"/>
    </row>
    <row r="20" spans="1:15" s="184" customFormat="1" ht="21" customHeight="1" x14ac:dyDescent="0.3">
      <c r="A20" s="195" t="s">
        <v>20</v>
      </c>
      <c r="B20" s="888" t="s">
        <v>36</v>
      </c>
      <c r="C20" s="889"/>
      <c r="D20" s="889"/>
      <c r="E20" s="889"/>
      <c r="F20" s="889"/>
      <c r="G20" s="889"/>
      <c r="H20" s="895" t="str">
        <f>PAK!E6</f>
        <v>Sri Rahayu Alfitri Usna, M.Si</v>
      </c>
      <c r="I20" s="895"/>
      <c r="J20" s="895"/>
      <c r="K20" s="895"/>
      <c r="L20" s="895"/>
      <c r="M20" s="895"/>
      <c r="N20" s="192"/>
      <c r="O20" s="192"/>
    </row>
    <row r="21" spans="1:15" s="193" customFormat="1" ht="21" customHeight="1" x14ac:dyDescent="0.25">
      <c r="A21" s="196" t="s">
        <v>22</v>
      </c>
      <c r="B21" s="888" t="s">
        <v>564</v>
      </c>
      <c r="C21" s="889"/>
      <c r="D21" s="889"/>
      <c r="E21" s="889"/>
      <c r="F21" s="889"/>
      <c r="G21" s="889"/>
      <c r="H21" s="943" t="str">
        <f>PAK!E7</f>
        <v>198905252019032020/0025058905</v>
      </c>
      <c r="I21" s="895"/>
      <c r="J21" s="895"/>
      <c r="K21" s="895"/>
      <c r="L21" s="895"/>
      <c r="M21" s="895"/>
      <c r="N21" s="192"/>
      <c r="O21" s="192"/>
    </row>
    <row r="22" spans="1:15" s="193" customFormat="1" ht="21" customHeight="1" x14ac:dyDescent="0.25">
      <c r="A22" s="196" t="s">
        <v>28</v>
      </c>
      <c r="B22" s="888" t="s">
        <v>37</v>
      </c>
      <c r="C22" s="889"/>
      <c r="D22" s="889"/>
      <c r="E22" s="889"/>
      <c r="F22" s="889"/>
      <c r="G22" s="889"/>
      <c r="H22" s="895" t="str">
        <f>PAK!E8</f>
        <v>B 00061006</v>
      </c>
      <c r="I22" s="895"/>
      <c r="J22" s="895"/>
      <c r="K22" s="895"/>
      <c r="L22" s="895"/>
      <c r="M22" s="895"/>
      <c r="N22" s="192"/>
      <c r="O22" s="192"/>
    </row>
    <row r="23" spans="1:15" s="193" customFormat="1" ht="21" customHeight="1" x14ac:dyDescent="0.25">
      <c r="A23" s="196" t="s">
        <v>38</v>
      </c>
      <c r="B23" s="888" t="s">
        <v>39</v>
      </c>
      <c r="C23" s="889"/>
      <c r="D23" s="889"/>
      <c r="E23" s="889"/>
      <c r="F23" s="889"/>
      <c r="G23" s="889"/>
      <c r="H23" s="895" t="str">
        <f>PAK!E9</f>
        <v>Pasar Baru Lakitan, 25 Mei 1989</v>
      </c>
      <c r="I23" s="895"/>
      <c r="J23" s="895"/>
      <c r="K23" s="895"/>
      <c r="L23" s="895"/>
      <c r="M23" s="895"/>
      <c r="N23" s="192"/>
      <c r="O23" s="192"/>
    </row>
    <row r="24" spans="1:15" s="193" customFormat="1" ht="21" customHeight="1" x14ac:dyDescent="0.25">
      <c r="A24" s="196" t="s">
        <v>40</v>
      </c>
      <c r="B24" s="888" t="s">
        <v>41</v>
      </c>
      <c r="C24" s="889"/>
      <c r="D24" s="889"/>
      <c r="E24" s="889"/>
      <c r="F24" s="889"/>
      <c r="G24" s="889"/>
      <c r="H24" s="895" t="str">
        <f>PAK!E10</f>
        <v>Perempuan</v>
      </c>
      <c r="I24" s="895"/>
      <c r="J24" s="895"/>
      <c r="K24" s="895"/>
      <c r="L24" s="895"/>
      <c r="M24" s="895"/>
      <c r="N24" s="192"/>
      <c r="O24" s="192"/>
    </row>
    <row r="25" spans="1:15" s="193" customFormat="1" ht="21" customHeight="1" x14ac:dyDescent="0.25">
      <c r="A25" s="196" t="s">
        <v>42</v>
      </c>
      <c r="B25" s="888" t="s">
        <v>43</v>
      </c>
      <c r="C25" s="889"/>
      <c r="D25" s="889"/>
      <c r="E25" s="889"/>
      <c r="F25" s="889"/>
      <c r="G25" s="889"/>
      <c r="H25" s="895" t="str">
        <f>PAK!E11</f>
        <v>Magister (S2) tahun 2015</v>
      </c>
      <c r="I25" s="895"/>
      <c r="J25" s="895"/>
      <c r="K25" s="895"/>
      <c r="L25" s="895"/>
      <c r="M25" s="895"/>
      <c r="N25" s="192"/>
      <c r="O25" s="192"/>
    </row>
    <row r="26" spans="1:15" s="193" customFormat="1" ht="21" customHeight="1" x14ac:dyDescent="0.25">
      <c r="A26" s="196" t="s">
        <v>44</v>
      </c>
      <c r="B26" s="888" t="s">
        <v>200</v>
      </c>
      <c r="C26" s="889"/>
      <c r="D26" s="889"/>
      <c r="E26" s="889"/>
      <c r="F26" s="889"/>
      <c r="G26" s="889"/>
      <c r="H26" s="895" t="str">
        <f>PAK!E12</f>
        <v>Belum Fungsional</v>
      </c>
      <c r="I26" s="895"/>
      <c r="J26" s="895"/>
      <c r="K26" s="895"/>
      <c r="L26" s="895"/>
      <c r="M26" s="895"/>
      <c r="N26" s="192"/>
      <c r="O26" s="192"/>
    </row>
    <row r="27" spans="1:15" s="193" customFormat="1" ht="21" customHeight="1" x14ac:dyDescent="0.25">
      <c r="A27" s="197" t="s">
        <v>45</v>
      </c>
      <c r="B27" s="888" t="s">
        <v>46</v>
      </c>
      <c r="C27" s="889"/>
      <c r="D27" s="889"/>
      <c r="E27" s="889"/>
      <c r="F27" s="889"/>
      <c r="G27" s="889"/>
      <c r="H27" s="895" t="str">
        <f>PAK!E14</f>
        <v>0 Tahun</v>
      </c>
      <c r="I27" s="895"/>
      <c r="J27" s="895"/>
      <c r="K27" s="895"/>
      <c r="L27" s="895"/>
      <c r="M27" s="895"/>
      <c r="N27" s="192"/>
      <c r="O27" s="192"/>
    </row>
    <row r="28" spans="1:15" s="193" customFormat="1" ht="21" customHeight="1" x14ac:dyDescent="0.25">
      <c r="A28" s="197" t="s">
        <v>47</v>
      </c>
      <c r="B28" s="888" t="s">
        <v>48</v>
      </c>
      <c r="C28" s="889"/>
      <c r="D28" s="889"/>
      <c r="E28" s="889"/>
      <c r="F28" s="889"/>
      <c r="G28" s="889"/>
      <c r="H28" s="895" t="str">
        <f>PAK!E15</f>
        <v>2 Tahun 9 Bulan</v>
      </c>
      <c r="I28" s="895"/>
      <c r="J28" s="895"/>
      <c r="K28" s="895"/>
      <c r="L28" s="895"/>
      <c r="M28" s="895"/>
      <c r="N28" s="192"/>
      <c r="O28" s="192"/>
    </row>
    <row r="29" spans="1:15" s="193" customFormat="1" ht="21" customHeight="1" x14ac:dyDescent="0.25">
      <c r="A29" s="197" t="s">
        <v>49</v>
      </c>
      <c r="B29" s="923" t="s">
        <v>50</v>
      </c>
      <c r="C29" s="924"/>
      <c r="D29" s="924"/>
      <c r="E29" s="924"/>
      <c r="F29" s="924"/>
      <c r="G29" s="924"/>
      <c r="H29" s="888" t="str">
        <f>PAK!E16</f>
        <v>Fakultas MIPA Universitas Andalas</v>
      </c>
      <c r="I29" s="889"/>
      <c r="J29" s="889"/>
      <c r="K29" s="889"/>
      <c r="L29" s="889"/>
      <c r="M29" s="890"/>
      <c r="N29" s="192"/>
      <c r="O29" s="192"/>
    </row>
    <row r="30" spans="1:15" s="193" customFormat="1" ht="20.100000000000001" customHeight="1" x14ac:dyDescent="0.25">
      <c r="A30" s="198"/>
      <c r="B30" s="199"/>
      <c r="C30" s="200"/>
      <c r="D30" s="200"/>
      <c r="E30" s="200"/>
      <c r="F30" s="200"/>
      <c r="G30" s="200"/>
      <c r="H30" s="200"/>
      <c r="I30" s="200"/>
      <c r="J30" s="200"/>
      <c r="K30" s="201"/>
      <c r="L30" s="201"/>
      <c r="M30" s="202"/>
      <c r="N30" s="192"/>
      <c r="O30" s="192"/>
    </row>
    <row r="31" spans="1:15" s="193" customFormat="1" ht="15" x14ac:dyDescent="0.25">
      <c r="A31" s="939" t="s">
        <v>1</v>
      </c>
      <c r="B31" s="942" t="s">
        <v>51</v>
      </c>
      <c r="C31" s="942"/>
      <c r="D31" s="942"/>
      <c r="E31" s="942"/>
      <c r="F31" s="942"/>
      <c r="G31" s="942"/>
      <c r="H31" s="942"/>
      <c r="I31" s="942"/>
      <c r="J31" s="942"/>
      <c r="K31" s="942"/>
      <c r="L31" s="942"/>
      <c r="M31" s="942"/>
      <c r="N31" s="192"/>
      <c r="O31" s="192"/>
    </row>
    <row r="32" spans="1:15" s="193" customFormat="1" ht="15" x14ac:dyDescent="0.25">
      <c r="A32" s="940"/>
      <c r="B32" s="940" t="s">
        <v>52</v>
      </c>
      <c r="C32" s="940"/>
      <c r="D32" s="940"/>
      <c r="E32" s="940"/>
      <c r="F32" s="940"/>
      <c r="G32" s="940"/>
      <c r="H32" s="942" t="s">
        <v>53</v>
      </c>
      <c r="I32" s="942"/>
      <c r="J32" s="942"/>
      <c r="K32" s="942"/>
      <c r="L32" s="942"/>
      <c r="M32" s="942"/>
    </row>
    <row r="33" spans="1:13" s="193" customFormat="1" ht="15" x14ac:dyDescent="0.25">
      <c r="A33" s="940"/>
      <c r="B33" s="940"/>
      <c r="C33" s="940"/>
      <c r="D33" s="940"/>
      <c r="E33" s="940"/>
      <c r="F33" s="940"/>
      <c r="G33" s="940"/>
      <c r="H33" s="942" t="s">
        <v>54</v>
      </c>
      <c r="I33" s="942"/>
      <c r="J33" s="942"/>
      <c r="K33" s="942" t="s">
        <v>55</v>
      </c>
      <c r="L33" s="942"/>
      <c r="M33" s="942"/>
    </row>
    <row r="34" spans="1:13" s="193" customFormat="1" ht="15" x14ac:dyDescent="0.25">
      <c r="A34" s="941"/>
      <c r="B34" s="941"/>
      <c r="C34" s="941"/>
      <c r="D34" s="941"/>
      <c r="E34" s="941"/>
      <c r="F34" s="941"/>
      <c r="G34" s="941"/>
      <c r="H34" s="194" t="s">
        <v>56</v>
      </c>
      <c r="I34" s="194" t="s">
        <v>57</v>
      </c>
      <c r="J34" s="194" t="s">
        <v>58</v>
      </c>
      <c r="K34" s="194" t="s">
        <v>56</v>
      </c>
      <c r="L34" s="194" t="s">
        <v>57</v>
      </c>
      <c r="M34" s="194" t="s">
        <v>58</v>
      </c>
    </row>
    <row r="35" spans="1:13" s="193" customFormat="1" ht="15" x14ac:dyDescent="0.25">
      <c r="A35" s="203">
        <v>1</v>
      </c>
      <c r="B35" s="925">
        <v>2</v>
      </c>
      <c r="C35" s="926"/>
      <c r="D35" s="926"/>
      <c r="E35" s="926"/>
      <c r="F35" s="926"/>
      <c r="G35" s="927"/>
      <c r="H35" s="194">
        <v>3</v>
      </c>
      <c r="I35" s="194">
        <v>4</v>
      </c>
      <c r="J35" s="194">
        <v>5</v>
      </c>
      <c r="K35" s="194">
        <v>6</v>
      </c>
      <c r="L35" s="194">
        <v>7</v>
      </c>
      <c r="M35" s="194">
        <v>8</v>
      </c>
    </row>
    <row r="36" spans="1:13" s="208" customFormat="1" ht="25.15" customHeight="1" x14ac:dyDescent="0.3">
      <c r="A36" s="204" t="s">
        <v>5</v>
      </c>
      <c r="B36" s="928" t="s">
        <v>7</v>
      </c>
      <c r="C36" s="929"/>
      <c r="D36" s="929"/>
      <c r="E36" s="929"/>
      <c r="F36" s="929"/>
      <c r="G36" s="929"/>
      <c r="H36" s="205">
        <f>PAK!F20</f>
        <v>0</v>
      </c>
      <c r="I36" s="206">
        <f>PENDIDIKAN!K23</f>
        <v>153</v>
      </c>
      <c r="J36" s="205">
        <f>I36+H36</f>
        <v>153</v>
      </c>
      <c r="K36" s="207"/>
      <c r="L36" s="207"/>
      <c r="M36" s="207"/>
    </row>
    <row r="37" spans="1:13" s="208" customFormat="1" ht="21" customHeight="1" x14ac:dyDescent="0.3">
      <c r="A37" s="209"/>
      <c r="B37" s="210" t="s">
        <v>10</v>
      </c>
      <c r="C37" s="917" t="s">
        <v>80</v>
      </c>
      <c r="D37" s="918"/>
      <c r="E37" s="918"/>
      <c r="F37" s="918"/>
      <c r="G37" s="919"/>
      <c r="H37" s="211"/>
      <c r="I37" s="212"/>
      <c r="J37" s="194"/>
      <c r="K37" s="213"/>
      <c r="L37" s="213"/>
      <c r="M37" s="213"/>
    </row>
    <row r="38" spans="1:13" ht="21" customHeight="1" x14ac:dyDescent="0.3">
      <c r="A38" s="214"/>
      <c r="B38" s="215"/>
      <c r="C38" s="216">
        <v>1</v>
      </c>
      <c r="D38" s="917" t="s">
        <v>17</v>
      </c>
      <c r="E38" s="918"/>
      <c r="F38" s="918"/>
      <c r="G38" s="919"/>
      <c r="H38" s="217"/>
      <c r="I38" s="216"/>
      <c r="J38" s="217"/>
      <c r="K38" s="218"/>
      <c r="L38" s="218"/>
      <c r="M38" s="218"/>
    </row>
    <row r="39" spans="1:13" ht="21" customHeight="1" x14ac:dyDescent="0.3">
      <c r="A39" s="219"/>
      <c r="B39" s="220"/>
      <c r="C39" s="216">
        <v>2</v>
      </c>
      <c r="D39" s="221" t="s">
        <v>18</v>
      </c>
      <c r="E39" s="222"/>
      <c r="F39" s="222"/>
      <c r="G39" s="223"/>
      <c r="H39" s="217"/>
      <c r="I39" s="216">
        <f>PENDIDIKAN!K25</f>
        <v>150</v>
      </c>
      <c r="J39" s="217"/>
      <c r="K39" s="218"/>
      <c r="L39" s="218"/>
      <c r="M39" s="218"/>
    </row>
    <row r="40" spans="1:13" ht="21" customHeight="1" x14ac:dyDescent="0.3">
      <c r="A40" s="219"/>
      <c r="B40" s="224" t="s">
        <v>9</v>
      </c>
      <c r="C40" s="936" t="s">
        <v>19</v>
      </c>
      <c r="D40" s="937"/>
      <c r="E40" s="937"/>
      <c r="F40" s="937"/>
      <c r="G40" s="938"/>
      <c r="H40" s="217"/>
      <c r="I40" s="216"/>
      <c r="J40" s="217"/>
      <c r="K40" s="218"/>
      <c r="L40" s="218"/>
      <c r="M40" s="218"/>
    </row>
    <row r="41" spans="1:13" ht="21" customHeight="1" x14ac:dyDescent="0.3">
      <c r="A41" s="225"/>
      <c r="B41" s="215"/>
      <c r="C41" s="216"/>
      <c r="D41" s="221" t="s">
        <v>191</v>
      </c>
      <c r="E41" s="222"/>
      <c r="F41" s="222"/>
      <c r="G41" s="223"/>
      <c r="H41" s="217"/>
      <c r="I41" s="226">
        <f>PENDIDIKAN!K26</f>
        <v>3</v>
      </c>
      <c r="J41" s="217"/>
      <c r="K41" s="218"/>
      <c r="L41" s="218"/>
      <c r="M41" s="218"/>
    </row>
    <row r="42" spans="1:13" ht="24.6" customHeight="1" x14ac:dyDescent="0.3">
      <c r="A42" s="227" t="s">
        <v>6</v>
      </c>
      <c r="B42" s="920" t="s">
        <v>184</v>
      </c>
      <c r="C42" s="921"/>
      <c r="D42" s="921"/>
      <c r="E42" s="921"/>
      <c r="F42" s="921"/>
      <c r="G42" s="922"/>
      <c r="H42" s="228">
        <f>PAK!F22</f>
        <v>0</v>
      </c>
      <c r="I42" s="284">
        <f>I43+I45+I47+I49+I65+I68+I70+I72+I75+I77+I86+I89+I92</f>
        <v>12.75</v>
      </c>
      <c r="J42" s="810">
        <f>I42+H42</f>
        <v>12.75</v>
      </c>
      <c r="K42" s="230"/>
      <c r="L42" s="230"/>
      <c r="M42" s="230"/>
    </row>
    <row r="43" spans="1:13" ht="63" customHeight="1" x14ac:dyDescent="0.3">
      <c r="A43" s="231"/>
      <c r="B43" s="232" t="s">
        <v>10</v>
      </c>
      <c r="C43" s="896" t="s">
        <v>81</v>
      </c>
      <c r="D43" s="897"/>
      <c r="E43" s="897"/>
      <c r="F43" s="897"/>
      <c r="G43" s="898"/>
      <c r="H43" s="217"/>
      <c r="I43" s="233">
        <f>PENDIDIKAN!K28</f>
        <v>10.75</v>
      </c>
      <c r="J43" s="217"/>
      <c r="K43" s="218"/>
      <c r="L43" s="218"/>
      <c r="M43" s="218"/>
    </row>
    <row r="44" spans="1:13" ht="94.9" customHeight="1" x14ac:dyDescent="0.3">
      <c r="A44" s="231"/>
      <c r="B44" s="234"/>
      <c r="C44" s="235"/>
      <c r="D44" s="930" t="s">
        <v>198</v>
      </c>
      <c r="E44" s="931"/>
      <c r="F44" s="931"/>
      <c r="G44" s="932"/>
      <c r="H44" s="236"/>
      <c r="I44" s="236"/>
      <c r="J44" s="236"/>
      <c r="K44" s="236"/>
      <c r="L44" s="236"/>
      <c r="M44" s="236"/>
    </row>
    <row r="45" spans="1:13" ht="24" customHeight="1" x14ac:dyDescent="0.3">
      <c r="A45" s="237"/>
      <c r="B45" s="238" t="s">
        <v>9</v>
      </c>
      <c r="C45" s="891" t="s">
        <v>82</v>
      </c>
      <c r="D45" s="886"/>
      <c r="E45" s="886"/>
      <c r="F45" s="886"/>
      <c r="G45" s="887"/>
      <c r="H45" s="217"/>
      <c r="I45" s="233">
        <f>PENDIDIKAN!K47</f>
        <v>0</v>
      </c>
      <c r="J45" s="217"/>
      <c r="K45" s="218"/>
      <c r="L45" s="218"/>
      <c r="M45" s="218"/>
    </row>
    <row r="46" spans="1:13" ht="21" customHeight="1" x14ac:dyDescent="0.3">
      <c r="A46" s="237"/>
      <c r="B46" s="241"/>
      <c r="C46" s="242"/>
      <c r="D46" s="891" t="s">
        <v>83</v>
      </c>
      <c r="E46" s="886"/>
      <c r="F46" s="886"/>
      <c r="G46" s="887"/>
      <c r="H46" s="217"/>
      <c r="I46" s="233"/>
      <c r="J46" s="217"/>
      <c r="K46" s="218"/>
      <c r="L46" s="218"/>
      <c r="M46" s="218"/>
    </row>
    <row r="47" spans="1:13" ht="28.9" customHeight="1" x14ac:dyDescent="0.3">
      <c r="A47" s="243"/>
      <c r="B47" s="244" t="s">
        <v>11</v>
      </c>
      <c r="C47" s="896" t="s">
        <v>84</v>
      </c>
      <c r="D47" s="897"/>
      <c r="E47" s="897"/>
      <c r="F47" s="897"/>
      <c r="G47" s="898"/>
      <c r="H47" s="245"/>
      <c r="I47" s="233">
        <f>PENDIDIKAN!K54</f>
        <v>0</v>
      </c>
      <c r="J47" s="217"/>
      <c r="K47" s="218"/>
      <c r="L47" s="218"/>
      <c r="M47" s="218"/>
    </row>
    <row r="48" spans="1:13" ht="35.25" customHeight="1" x14ac:dyDescent="0.3">
      <c r="A48" s="243"/>
      <c r="B48" s="241"/>
      <c r="C48" s="242"/>
      <c r="D48" s="891" t="s">
        <v>85</v>
      </c>
      <c r="E48" s="886"/>
      <c r="F48" s="886"/>
      <c r="G48" s="887"/>
      <c r="H48" s="245"/>
      <c r="I48" s="233"/>
      <c r="J48" s="217"/>
      <c r="K48" s="218"/>
      <c r="L48" s="218"/>
      <c r="M48" s="218"/>
    </row>
    <row r="49" spans="1:13" ht="29.45" customHeight="1" x14ac:dyDescent="0.3">
      <c r="A49" s="246"/>
      <c r="B49" s="232" t="s">
        <v>13</v>
      </c>
      <c r="C49" s="896" t="s">
        <v>86</v>
      </c>
      <c r="D49" s="897"/>
      <c r="E49" s="897"/>
      <c r="F49" s="897"/>
      <c r="G49" s="898"/>
      <c r="H49" s="245"/>
      <c r="I49" s="233">
        <f>PENDIDIKAN!K59</f>
        <v>0</v>
      </c>
      <c r="J49" s="217"/>
      <c r="K49" s="218"/>
      <c r="L49" s="218"/>
      <c r="M49" s="218"/>
    </row>
    <row r="50" spans="1:13" ht="21" customHeight="1" x14ac:dyDescent="0.3">
      <c r="A50" s="246"/>
      <c r="B50" s="247"/>
      <c r="C50" s="238">
        <v>1</v>
      </c>
      <c r="D50" s="891" t="s">
        <v>87</v>
      </c>
      <c r="E50" s="886"/>
      <c r="F50" s="886"/>
      <c r="G50" s="887"/>
      <c r="H50" s="245"/>
      <c r="I50" s="233"/>
      <c r="J50" s="217"/>
      <c r="K50" s="218"/>
      <c r="L50" s="218"/>
      <c r="M50" s="218"/>
    </row>
    <row r="51" spans="1:13" ht="21" customHeight="1" x14ac:dyDescent="0.3">
      <c r="A51" s="246"/>
      <c r="B51" s="247"/>
      <c r="C51" s="248"/>
      <c r="D51" s="249" t="s">
        <v>0</v>
      </c>
      <c r="E51" s="899" t="s">
        <v>88</v>
      </c>
      <c r="F51" s="899"/>
      <c r="G51" s="899"/>
      <c r="H51" s="245"/>
      <c r="I51" s="233"/>
      <c r="J51" s="217"/>
      <c r="K51" s="218"/>
      <c r="L51" s="218"/>
      <c r="M51" s="218"/>
    </row>
    <row r="52" spans="1:13" ht="21" customHeight="1" x14ac:dyDescent="0.3">
      <c r="A52" s="246"/>
      <c r="B52" s="247"/>
      <c r="C52" s="248"/>
      <c r="D52" s="249" t="s">
        <v>21</v>
      </c>
      <c r="E52" s="899" t="s">
        <v>89</v>
      </c>
      <c r="F52" s="899"/>
      <c r="G52" s="899"/>
      <c r="H52" s="245"/>
      <c r="I52" s="233"/>
      <c r="J52" s="217"/>
      <c r="K52" s="218"/>
      <c r="L52" s="218"/>
      <c r="M52" s="218"/>
    </row>
    <row r="53" spans="1:13" ht="21" customHeight="1" x14ac:dyDescent="0.3">
      <c r="A53" s="246"/>
      <c r="B53" s="247"/>
      <c r="C53" s="248"/>
      <c r="D53" s="249" t="s">
        <v>25</v>
      </c>
      <c r="E53" s="899" t="s">
        <v>90</v>
      </c>
      <c r="F53" s="899"/>
      <c r="G53" s="899"/>
      <c r="H53" s="245"/>
      <c r="I53" s="233"/>
      <c r="J53" s="217"/>
      <c r="K53" s="218"/>
      <c r="L53" s="218"/>
      <c r="M53" s="218"/>
    </row>
    <row r="54" spans="1:13" ht="21" customHeight="1" x14ac:dyDescent="0.3">
      <c r="A54" s="250"/>
      <c r="B54" s="247"/>
      <c r="C54" s="251"/>
      <c r="D54" s="249" t="s">
        <v>91</v>
      </c>
      <c r="E54" s="899" t="s">
        <v>92</v>
      </c>
      <c r="F54" s="899"/>
      <c r="G54" s="899"/>
      <c r="H54" s="252"/>
      <c r="I54" s="253"/>
      <c r="J54" s="253"/>
      <c r="K54" s="253"/>
      <c r="L54" s="253"/>
      <c r="M54" s="253"/>
    </row>
    <row r="55" spans="1:13" ht="21" customHeight="1" x14ac:dyDescent="0.3">
      <c r="A55" s="250"/>
      <c r="B55" s="247"/>
      <c r="C55" s="238">
        <v>2</v>
      </c>
      <c r="D55" s="899" t="s">
        <v>93</v>
      </c>
      <c r="E55" s="899"/>
      <c r="F55" s="899"/>
      <c r="G55" s="899"/>
      <c r="H55" s="254"/>
      <c r="I55" s="255"/>
      <c r="J55" s="255"/>
      <c r="K55" s="255"/>
      <c r="L55" s="255"/>
      <c r="M55" s="255"/>
    </row>
    <row r="56" spans="1:13" ht="21" customHeight="1" x14ac:dyDescent="0.3">
      <c r="A56" s="250"/>
      <c r="B56" s="247"/>
      <c r="C56" s="247"/>
      <c r="D56" s="249" t="s">
        <v>0</v>
      </c>
      <c r="E56" s="899" t="s">
        <v>88</v>
      </c>
      <c r="F56" s="899"/>
      <c r="G56" s="899"/>
      <c r="H56" s="254"/>
      <c r="I56" s="255"/>
      <c r="J56" s="255"/>
      <c r="K56" s="255"/>
      <c r="L56" s="255"/>
      <c r="M56" s="255"/>
    </row>
    <row r="57" spans="1:13" ht="21" customHeight="1" x14ac:dyDescent="0.3">
      <c r="A57" s="250"/>
      <c r="B57" s="247"/>
      <c r="C57" s="247"/>
      <c r="D57" s="249" t="s">
        <v>21</v>
      </c>
      <c r="E57" s="899" t="s">
        <v>89</v>
      </c>
      <c r="F57" s="899"/>
      <c r="G57" s="899"/>
      <c r="H57" s="196"/>
      <c r="I57" s="194"/>
      <c r="J57" s="194"/>
      <c r="K57" s="194"/>
      <c r="L57" s="194"/>
      <c r="M57" s="194"/>
    </row>
    <row r="58" spans="1:13" s="193" customFormat="1" ht="21" customHeight="1" x14ac:dyDescent="0.25">
      <c r="A58" s="209"/>
      <c r="B58" s="247"/>
      <c r="C58" s="247"/>
      <c r="D58" s="249" t="s">
        <v>25</v>
      </c>
      <c r="E58" s="899" t="s">
        <v>90</v>
      </c>
      <c r="F58" s="899"/>
      <c r="G58" s="899"/>
      <c r="H58" s="196"/>
      <c r="I58" s="194"/>
      <c r="J58" s="194"/>
      <c r="K58" s="194"/>
      <c r="L58" s="194"/>
      <c r="M58" s="194"/>
    </row>
    <row r="59" spans="1:13" ht="21" customHeight="1" x14ac:dyDescent="0.3">
      <c r="A59" s="256"/>
      <c r="B59" s="241"/>
      <c r="C59" s="241"/>
      <c r="D59" s="241" t="s">
        <v>91</v>
      </c>
      <c r="E59" s="958" t="s">
        <v>92</v>
      </c>
      <c r="F59" s="959"/>
      <c r="G59" s="960"/>
      <c r="H59" s="258"/>
      <c r="I59" s="226"/>
      <c r="J59" s="217"/>
      <c r="K59" s="218"/>
      <c r="L59" s="218"/>
      <c r="M59" s="218"/>
    </row>
    <row r="60" spans="1:13" ht="15" x14ac:dyDescent="0.3">
      <c r="A60" s="954" t="s">
        <v>1</v>
      </c>
      <c r="B60" s="953" t="s">
        <v>51</v>
      </c>
      <c r="C60" s="953"/>
      <c r="D60" s="953"/>
      <c r="E60" s="953"/>
      <c r="F60" s="953"/>
      <c r="G60" s="953"/>
      <c r="H60" s="953"/>
      <c r="I60" s="953"/>
      <c r="J60" s="953"/>
      <c r="K60" s="953"/>
      <c r="L60" s="953"/>
      <c r="M60" s="953"/>
    </row>
    <row r="61" spans="1:13" ht="15" x14ac:dyDescent="0.3">
      <c r="A61" s="954"/>
      <c r="B61" s="954" t="s">
        <v>52</v>
      </c>
      <c r="C61" s="954"/>
      <c r="D61" s="954"/>
      <c r="E61" s="954"/>
      <c r="F61" s="954"/>
      <c r="G61" s="954"/>
      <c r="H61" s="953" t="s">
        <v>53</v>
      </c>
      <c r="I61" s="953"/>
      <c r="J61" s="953"/>
      <c r="K61" s="953"/>
      <c r="L61" s="953"/>
      <c r="M61" s="953"/>
    </row>
    <row r="62" spans="1:13" ht="15" x14ac:dyDescent="0.3">
      <c r="A62" s="954"/>
      <c r="B62" s="954"/>
      <c r="C62" s="954"/>
      <c r="D62" s="954"/>
      <c r="E62" s="954"/>
      <c r="F62" s="954"/>
      <c r="G62" s="954"/>
      <c r="H62" s="953" t="s">
        <v>54</v>
      </c>
      <c r="I62" s="953"/>
      <c r="J62" s="953"/>
      <c r="K62" s="953" t="s">
        <v>55</v>
      </c>
      <c r="L62" s="953"/>
      <c r="M62" s="953"/>
    </row>
    <row r="63" spans="1:13" ht="15" x14ac:dyDescent="0.3">
      <c r="A63" s="954"/>
      <c r="B63" s="954"/>
      <c r="C63" s="954"/>
      <c r="D63" s="954"/>
      <c r="E63" s="954"/>
      <c r="F63" s="954"/>
      <c r="G63" s="954"/>
      <c r="H63" s="194" t="s">
        <v>56</v>
      </c>
      <c r="I63" s="194" t="s">
        <v>57</v>
      </c>
      <c r="J63" s="194" t="s">
        <v>58</v>
      </c>
      <c r="K63" s="194" t="s">
        <v>56</v>
      </c>
      <c r="L63" s="194" t="s">
        <v>57</v>
      </c>
      <c r="M63" s="194" t="s">
        <v>58</v>
      </c>
    </row>
    <row r="64" spans="1:13" ht="15" x14ac:dyDescent="0.3">
      <c r="A64" s="194">
        <v>1</v>
      </c>
      <c r="B64" s="953">
        <v>2</v>
      </c>
      <c r="C64" s="953"/>
      <c r="D64" s="953"/>
      <c r="E64" s="953"/>
      <c r="F64" s="953"/>
      <c r="G64" s="953"/>
      <c r="H64" s="194">
        <v>3</v>
      </c>
      <c r="I64" s="194">
        <v>4</v>
      </c>
      <c r="J64" s="194">
        <v>5</v>
      </c>
      <c r="K64" s="194">
        <v>6</v>
      </c>
      <c r="L64" s="194">
        <v>7</v>
      </c>
      <c r="M64" s="194">
        <v>8</v>
      </c>
    </row>
    <row r="65" spans="1:13" ht="21" customHeight="1" x14ac:dyDescent="0.3">
      <c r="A65" s="246"/>
      <c r="B65" s="238" t="s">
        <v>94</v>
      </c>
      <c r="C65" s="891" t="s">
        <v>95</v>
      </c>
      <c r="D65" s="886"/>
      <c r="E65" s="886"/>
      <c r="F65" s="886"/>
      <c r="G65" s="887"/>
      <c r="H65" s="258"/>
      <c r="I65" s="226">
        <f>PENDIDIKAN!K86</f>
        <v>0</v>
      </c>
      <c r="J65" s="217"/>
      <c r="K65" s="218"/>
      <c r="L65" s="218"/>
      <c r="M65" s="218"/>
    </row>
    <row r="66" spans="1:13" ht="21" customHeight="1" x14ac:dyDescent="0.3">
      <c r="A66" s="246"/>
      <c r="B66" s="247"/>
      <c r="C66" s="249">
        <v>1</v>
      </c>
      <c r="D66" s="891" t="s">
        <v>96</v>
      </c>
      <c r="E66" s="886"/>
      <c r="F66" s="886"/>
      <c r="G66" s="887"/>
      <c r="H66" s="258"/>
      <c r="I66" s="226"/>
      <c r="J66" s="217"/>
      <c r="K66" s="218"/>
      <c r="L66" s="218"/>
      <c r="M66" s="218"/>
    </row>
    <row r="67" spans="1:13" ht="21" customHeight="1" x14ac:dyDescent="0.3">
      <c r="A67" s="246"/>
      <c r="B67" s="241"/>
      <c r="C67" s="249">
        <v>2</v>
      </c>
      <c r="D67" s="891" t="s">
        <v>97</v>
      </c>
      <c r="E67" s="886"/>
      <c r="F67" s="886"/>
      <c r="G67" s="887"/>
      <c r="H67" s="258"/>
      <c r="I67" s="226"/>
      <c r="J67" s="217"/>
      <c r="K67" s="218"/>
      <c r="L67" s="218"/>
      <c r="M67" s="218"/>
    </row>
    <row r="68" spans="1:13" ht="21" customHeight="1" x14ac:dyDescent="0.3">
      <c r="A68" s="246"/>
      <c r="B68" s="238" t="s">
        <v>98</v>
      </c>
      <c r="C68" s="891" t="s">
        <v>99</v>
      </c>
      <c r="D68" s="886"/>
      <c r="E68" s="886"/>
      <c r="F68" s="886"/>
      <c r="G68" s="887"/>
      <c r="H68" s="258"/>
      <c r="I68" s="226">
        <f>PENDIDIKAN!K103</f>
        <v>0</v>
      </c>
      <c r="J68" s="217"/>
      <c r="K68" s="218"/>
      <c r="L68" s="218"/>
      <c r="M68" s="218"/>
    </row>
    <row r="69" spans="1:13" ht="34.5" customHeight="1" x14ac:dyDescent="0.3">
      <c r="A69" s="246"/>
      <c r="B69" s="241"/>
      <c r="C69" s="261"/>
      <c r="D69" s="891" t="s">
        <v>100</v>
      </c>
      <c r="E69" s="886"/>
      <c r="F69" s="886"/>
      <c r="G69" s="887"/>
      <c r="H69" s="258"/>
      <c r="I69" s="226"/>
      <c r="J69" s="217"/>
      <c r="K69" s="218"/>
      <c r="L69" s="218"/>
      <c r="M69" s="218"/>
    </row>
    <row r="70" spans="1:13" ht="21" customHeight="1" x14ac:dyDescent="0.3">
      <c r="A70" s="246"/>
      <c r="B70" s="238" t="s">
        <v>16</v>
      </c>
      <c r="C70" s="891" t="s">
        <v>101</v>
      </c>
      <c r="D70" s="886"/>
      <c r="E70" s="886"/>
      <c r="F70" s="886"/>
      <c r="G70" s="887"/>
      <c r="H70" s="258"/>
      <c r="I70" s="226">
        <f>PENDIDIKAN!K115</f>
        <v>0</v>
      </c>
      <c r="J70" s="217"/>
      <c r="K70" s="218"/>
      <c r="L70" s="218"/>
      <c r="M70" s="218"/>
    </row>
    <row r="71" spans="1:13" ht="21" customHeight="1" x14ac:dyDescent="0.3">
      <c r="A71" s="246"/>
      <c r="B71" s="241"/>
      <c r="C71" s="261"/>
      <c r="D71" s="891" t="s">
        <v>102</v>
      </c>
      <c r="E71" s="886"/>
      <c r="F71" s="886"/>
      <c r="G71" s="887"/>
      <c r="H71" s="258"/>
      <c r="I71" s="226"/>
      <c r="J71" s="217"/>
      <c r="K71" s="218"/>
      <c r="L71" s="218"/>
      <c r="M71" s="218"/>
    </row>
    <row r="72" spans="1:13" ht="21" customHeight="1" x14ac:dyDescent="0.3">
      <c r="A72" s="246"/>
      <c r="B72" s="238" t="s">
        <v>103</v>
      </c>
      <c r="C72" s="891" t="s">
        <v>104</v>
      </c>
      <c r="D72" s="886"/>
      <c r="E72" s="886"/>
      <c r="F72" s="886"/>
      <c r="G72" s="887"/>
      <c r="H72" s="258"/>
      <c r="I72" s="226">
        <f>PENDIDIKAN!K117</f>
        <v>0</v>
      </c>
      <c r="J72" s="217"/>
      <c r="K72" s="218"/>
      <c r="L72" s="218"/>
      <c r="M72" s="218"/>
    </row>
    <row r="73" spans="1:13" ht="21" customHeight="1" x14ac:dyDescent="0.3">
      <c r="A73" s="246"/>
      <c r="B73" s="247"/>
      <c r="C73" s="249">
        <v>1</v>
      </c>
      <c r="D73" s="891" t="s">
        <v>105</v>
      </c>
      <c r="E73" s="886"/>
      <c r="F73" s="886"/>
      <c r="G73" s="887"/>
      <c r="H73" s="258"/>
      <c r="I73" s="226"/>
      <c r="J73" s="217"/>
      <c r="K73" s="218"/>
      <c r="L73" s="218"/>
      <c r="M73" s="218"/>
    </row>
    <row r="74" spans="1:13" ht="31.15" customHeight="1" x14ac:dyDescent="0.3">
      <c r="A74" s="246"/>
      <c r="B74" s="241"/>
      <c r="C74" s="262">
        <v>2</v>
      </c>
      <c r="D74" s="896" t="s">
        <v>192</v>
      </c>
      <c r="E74" s="897"/>
      <c r="F74" s="897"/>
      <c r="G74" s="898"/>
      <c r="H74" s="258"/>
      <c r="I74" s="226"/>
      <c r="J74" s="217"/>
      <c r="K74" s="218"/>
      <c r="L74" s="218"/>
      <c r="M74" s="218"/>
    </row>
    <row r="75" spans="1:13" ht="20.100000000000001" customHeight="1" x14ac:dyDescent="0.3">
      <c r="A75" s="246"/>
      <c r="B75" s="238" t="s">
        <v>5</v>
      </c>
      <c r="C75" s="891" t="s">
        <v>106</v>
      </c>
      <c r="D75" s="886"/>
      <c r="E75" s="886"/>
      <c r="F75" s="886"/>
      <c r="G75" s="887"/>
      <c r="H75" s="258"/>
      <c r="I75" s="226">
        <f>PENDIDIKAN!K120</f>
        <v>0</v>
      </c>
      <c r="J75" s="217"/>
      <c r="K75" s="218"/>
      <c r="L75" s="218"/>
      <c r="M75" s="218"/>
    </row>
    <row r="76" spans="1:13" ht="31.9" customHeight="1" x14ac:dyDescent="0.3">
      <c r="A76" s="246"/>
      <c r="B76" s="241"/>
      <c r="C76" s="261"/>
      <c r="D76" s="891" t="s">
        <v>107</v>
      </c>
      <c r="E76" s="886"/>
      <c r="F76" s="886"/>
      <c r="G76" s="887"/>
      <c r="H76" s="258"/>
      <c r="I76" s="226"/>
      <c r="J76" s="217"/>
      <c r="K76" s="218"/>
      <c r="L76" s="218"/>
      <c r="M76" s="218"/>
    </row>
    <row r="77" spans="1:13" ht="20.100000000000001" customHeight="1" x14ac:dyDescent="0.3">
      <c r="A77" s="246"/>
      <c r="B77" s="238" t="s">
        <v>108</v>
      </c>
      <c r="C77" s="891" t="s">
        <v>109</v>
      </c>
      <c r="D77" s="886"/>
      <c r="E77" s="886"/>
      <c r="F77" s="886"/>
      <c r="G77" s="887"/>
      <c r="H77" s="258"/>
      <c r="I77" s="226">
        <f>PENDIDIKAN!K122</f>
        <v>0</v>
      </c>
      <c r="J77" s="217"/>
      <c r="K77" s="218"/>
      <c r="L77" s="218"/>
      <c r="M77" s="218"/>
    </row>
    <row r="78" spans="1:13" ht="20.100000000000001" customHeight="1" x14ac:dyDescent="0.3">
      <c r="A78" s="246"/>
      <c r="B78" s="247"/>
      <c r="C78" s="249">
        <v>1</v>
      </c>
      <c r="D78" s="891" t="s">
        <v>110</v>
      </c>
      <c r="E78" s="886"/>
      <c r="F78" s="886"/>
      <c r="G78" s="887"/>
      <c r="H78" s="258"/>
      <c r="I78" s="226"/>
      <c r="J78" s="217"/>
      <c r="K78" s="218"/>
      <c r="L78" s="218"/>
      <c r="M78" s="218"/>
    </row>
    <row r="79" spans="1:13" ht="20.100000000000001" customHeight="1" x14ac:dyDescent="0.3">
      <c r="A79" s="246"/>
      <c r="B79" s="247"/>
      <c r="C79" s="262">
        <v>2</v>
      </c>
      <c r="D79" s="914" t="s">
        <v>111</v>
      </c>
      <c r="E79" s="915"/>
      <c r="F79" s="915"/>
      <c r="G79" s="916"/>
      <c r="H79" s="258"/>
      <c r="I79" s="226"/>
      <c r="J79" s="217"/>
      <c r="K79" s="218"/>
      <c r="L79" s="218"/>
      <c r="M79" s="218"/>
    </row>
    <row r="80" spans="1:13" ht="33.75" customHeight="1" x14ac:dyDescent="0.3">
      <c r="A80" s="246"/>
      <c r="B80" s="247"/>
      <c r="C80" s="262">
        <v>3</v>
      </c>
      <c r="D80" s="896" t="s">
        <v>112</v>
      </c>
      <c r="E80" s="897"/>
      <c r="F80" s="897"/>
      <c r="G80" s="898"/>
      <c r="H80" s="258"/>
      <c r="I80" s="226"/>
      <c r="J80" s="217"/>
      <c r="K80" s="218"/>
      <c r="L80" s="218"/>
      <c r="M80" s="218"/>
    </row>
    <row r="81" spans="1:13" ht="33.75" customHeight="1" x14ac:dyDescent="0.3">
      <c r="A81" s="246"/>
      <c r="B81" s="247"/>
      <c r="C81" s="262">
        <v>4</v>
      </c>
      <c r="D81" s="896" t="s">
        <v>113</v>
      </c>
      <c r="E81" s="897"/>
      <c r="F81" s="897"/>
      <c r="G81" s="898"/>
      <c r="H81" s="258"/>
      <c r="I81" s="226"/>
      <c r="J81" s="217"/>
      <c r="K81" s="218"/>
      <c r="L81" s="218"/>
      <c r="M81" s="218"/>
    </row>
    <row r="82" spans="1:13" s="181" customFormat="1" ht="20.100000000000001" customHeight="1" x14ac:dyDescent="0.25">
      <c r="A82" s="246"/>
      <c r="B82" s="247"/>
      <c r="C82" s="249">
        <v>5</v>
      </c>
      <c r="D82" s="891" t="s">
        <v>114</v>
      </c>
      <c r="E82" s="886"/>
      <c r="F82" s="886"/>
      <c r="G82" s="887"/>
      <c r="H82" s="258"/>
      <c r="I82" s="263"/>
      <c r="J82" s="264"/>
      <c r="K82" s="265"/>
      <c r="L82" s="265"/>
      <c r="M82" s="265"/>
    </row>
    <row r="83" spans="1:13" ht="32.25" customHeight="1" x14ac:dyDescent="0.3">
      <c r="A83" s="246"/>
      <c r="B83" s="247"/>
      <c r="C83" s="262">
        <v>6</v>
      </c>
      <c r="D83" s="896" t="s">
        <v>187</v>
      </c>
      <c r="E83" s="897"/>
      <c r="F83" s="897"/>
      <c r="G83" s="898"/>
      <c r="H83" s="258"/>
      <c r="I83" s="226"/>
      <c r="J83" s="217"/>
      <c r="K83" s="218"/>
      <c r="L83" s="218"/>
      <c r="M83" s="218"/>
    </row>
    <row r="84" spans="1:13" ht="31.9" customHeight="1" x14ac:dyDescent="0.3">
      <c r="A84" s="246"/>
      <c r="B84" s="247"/>
      <c r="C84" s="262">
        <v>7</v>
      </c>
      <c r="D84" s="896" t="s">
        <v>115</v>
      </c>
      <c r="E84" s="897"/>
      <c r="F84" s="897"/>
      <c r="G84" s="898"/>
      <c r="H84" s="258"/>
      <c r="I84" s="226"/>
      <c r="J84" s="217"/>
      <c r="K84" s="218"/>
      <c r="L84" s="218"/>
      <c r="M84" s="218"/>
    </row>
    <row r="85" spans="1:13" ht="44.45" customHeight="1" x14ac:dyDescent="0.3">
      <c r="A85" s="246"/>
      <c r="B85" s="241"/>
      <c r="C85" s="262">
        <v>8</v>
      </c>
      <c r="D85" s="908" t="s">
        <v>116</v>
      </c>
      <c r="E85" s="909"/>
      <c r="F85" s="909"/>
      <c r="G85" s="910"/>
      <c r="H85" s="258"/>
      <c r="I85" s="226"/>
      <c r="J85" s="217"/>
      <c r="K85" s="218"/>
      <c r="L85" s="218"/>
      <c r="M85" s="218"/>
    </row>
    <row r="86" spans="1:13" ht="20.100000000000001" customHeight="1" x14ac:dyDescent="0.3">
      <c r="A86" s="246"/>
      <c r="B86" s="232" t="s">
        <v>117</v>
      </c>
      <c r="C86" s="896" t="s">
        <v>118</v>
      </c>
      <c r="D86" s="897"/>
      <c r="E86" s="897"/>
      <c r="F86" s="897"/>
      <c r="G86" s="898"/>
      <c r="H86" s="258"/>
      <c r="I86" s="226">
        <f>PENDIDIKAN!K131</f>
        <v>0</v>
      </c>
      <c r="J86" s="217"/>
      <c r="K86" s="218"/>
      <c r="L86" s="218"/>
      <c r="M86" s="218"/>
    </row>
    <row r="87" spans="1:13" ht="20.100000000000001" customHeight="1" x14ac:dyDescent="0.3">
      <c r="A87" s="246"/>
      <c r="B87" s="247"/>
      <c r="C87" s="249">
        <v>1</v>
      </c>
      <c r="D87" s="891" t="s">
        <v>119</v>
      </c>
      <c r="E87" s="886"/>
      <c r="F87" s="886"/>
      <c r="G87" s="887"/>
      <c r="H87" s="258"/>
      <c r="I87" s="226"/>
      <c r="J87" s="217"/>
      <c r="K87" s="218"/>
      <c r="L87" s="218"/>
      <c r="M87" s="218"/>
    </row>
    <row r="88" spans="1:13" ht="20.100000000000001" customHeight="1" x14ac:dyDescent="0.3">
      <c r="A88" s="266"/>
      <c r="B88" s="241"/>
      <c r="C88" s="249">
        <v>2</v>
      </c>
      <c r="D88" s="891" t="s">
        <v>120</v>
      </c>
      <c r="E88" s="886"/>
      <c r="F88" s="886"/>
      <c r="G88" s="887"/>
      <c r="H88" s="258"/>
      <c r="I88" s="226"/>
      <c r="J88" s="217"/>
      <c r="K88" s="218"/>
      <c r="L88" s="218"/>
      <c r="M88" s="218"/>
    </row>
    <row r="89" spans="1:13" ht="31.5" customHeight="1" x14ac:dyDescent="0.3">
      <c r="A89" s="266"/>
      <c r="B89" s="232" t="s">
        <v>121</v>
      </c>
      <c r="C89" s="914" t="s">
        <v>122</v>
      </c>
      <c r="D89" s="915"/>
      <c r="E89" s="915"/>
      <c r="F89" s="915"/>
      <c r="G89" s="916"/>
      <c r="H89" s="267"/>
      <c r="I89" s="268">
        <f>PENDIDIKAN!K134</f>
        <v>0</v>
      </c>
      <c r="J89" s="210"/>
      <c r="K89" s="269"/>
      <c r="L89" s="269"/>
      <c r="M89" s="269"/>
    </row>
    <row r="90" spans="1:13" ht="21" customHeight="1" x14ac:dyDescent="0.3">
      <c r="A90" s="266"/>
      <c r="B90" s="241"/>
      <c r="C90" s="249">
        <v>1</v>
      </c>
      <c r="D90" s="891" t="s">
        <v>123</v>
      </c>
      <c r="E90" s="886"/>
      <c r="F90" s="886"/>
      <c r="G90" s="887"/>
      <c r="H90" s="270"/>
      <c r="I90" s="226"/>
      <c r="J90" s="217"/>
      <c r="K90" s="218"/>
      <c r="L90" s="218"/>
      <c r="M90" s="218"/>
    </row>
    <row r="91" spans="1:13" ht="21" customHeight="1" x14ac:dyDescent="0.3">
      <c r="A91" s="271"/>
      <c r="B91" s="241"/>
      <c r="C91" s="249">
        <v>2</v>
      </c>
      <c r="D91" s="891" t="s">
        <v>124</v>
      </c>
      <c r="E91" s="886"/>
      <c r="F91" s="886"/>
      <c r="G91" s="887"/>
      <c r="H91" s="270"/>
      <c r="I91" s="226"/>
      <c r="J91" s="217"/>
      <c r="K91" s="218"/>
      <c r="L91" s="218"/>
      <c r="M91" s="218"/>
    </row>
    <row r="92" spans="1:13" ht="31.5" customHeight="1" x14ac:dyDescent="0.3">
      <c r="A92" s="266"/>
      <c r="B92" s="272" t="s">
        <v>132</v>
      </c>
      <c r="C92" s="896" t="s">
        <v>193</v>
      </c>
      <c r="D92" s="897"/>
      <c r="E92" s="897"/>
      <c r="F92" s="897"/>
      <c r="G92" s="898"/>
      <c r="H92" s="273"/>
      <c r="I92" s="274">
        <f>PENDIDIKAN!K137</f>
        <v>2</v>
      </c>
      <c r="J92" s="275"/>
      <c r="K92" s="276"/>
      <c r="L92" s="276"/>
      <c r="M92" s="276"/>
    </row>
    <row r="93" spans="1:13" ht="25.15" customHeight="1" x14ac:dyDescent="0.3">
      <c r="A93" s="266"/>
      <c r="B93" s="277"/>
      <c r="C93" s="249">
        <v>1</v>
      </c>
      <c r="D93" s="955" t="s">
        <v>125</v>
      </c>
      <c r="E93" s="956"/>
      <c r="F93" s="956"/>
      <c r="G93" s="957"/>
      <c r="H93" s="273"/>
      <c r="I93" s="274"/>
      <c r="J93" s="275"/>
      <c r="K93" s="276"/>
      <c r="L93" s="276"/>
      <c r="M93" s="276"/>
    </row>
    <row r="94" spans="1:13" ht="25.15" customHeight="1" x14ac:dyDescent="0.3">
      <c r="A94" s="266"/>
      <c r="B94" s="279"/>
      <c r="C94" s="249">
        <v>2</v>
      </c>
      <c r="D94" s="955" t="s">
        <v>126</v>
      </c>
      <c r="E94" s="956"/>
      <c r="F94" s="956"/>
      <c r="G94" s="957"/>
      <c r="H94" s="273"/>
      <c r="I94" s="274"/>
      <c r="J94" s="275"/>
      <c r="K94" s="276"/>
      <c r="L94" s="276"/>
      <c r="M94" s="276"/>
    </row>
    <row r="95" spans="1:13" ht="25.15" customHeight="1" x14ac:dyDescent="0.3">
      <c r="A95" s="246"/>
      <c r="B95" s="214"/>
      <c r="C95" s="249">
        <v>3</v>
      </c>
      <c r="D95" s="955" t="s">
        <v>127</v>
      </c>
      <c r="E95" s="956"/>
      <c r="F95" s="956"/>
      <c r="G95" s="957"/>
      <c r="H95" s="258"/>
      <c r="I95" s="226"/>
      <c r="J95" s="217"/>
      <c r="K95" s="218"/>
      <c r="L95" s="218"/>
      <c r="M95" s="218"/>
    </row>
    <row r="96" spans="1:13" ht="25.15" customHeight="1" x14ac:dyDescent="0.3">
      <c r="A96" s="246"/>
      <c r="B96" s="277"/>
      <c r="C96" s="249">
        <v>4</v>
      </c>
      <c r="D96" s="955" t="s">
        <v>128</v>
      </c>
      <c r="E96" s="956"/>
      <c r="F96" s="956"/>
      <c r="G96" s="957"/>
      <c r="H96" s="258"/>
      <c r="I96" s="226"/>
      <c r="J96" s="217"/>
      <c r="K96" s="218"/>
      <c r="L96" s="218"/>
      <c r="M96" s="218"/>
    </row>
    <row r="97" spans="1:13" ht="25.15" customHeight="1" x14ac:dyDescent="0.3">
      <c r="A97" s="246"/>
      <c r="B97" s="277"/>
      <c r="C97" s="249">
        <v>5</v>
      </c>
      <c r="D97" s="955" t="s">
        <v>129</v>
      </c>
      <c r="E97" s="956"/>
      <c r="F97" s="956"/>
      <c r="G97" s="957"/>
      <c r="H97" s="258"/>
      <c r="I97" s="226"/>
      <c r="J97" s="217"/>
      <c r="K97" s="218"/>
      <c r="L97" s="218"/>
      <c r="M97" s="218"/>
    </row>
    <row r="98" spans="1:13" ht="25.15" customHeight="1" x14ac:dyDescent="0.3">
      <c r="A98" s="266"/>
      <c r="B98" s="214"/>
      <c r="C98" s="249">
        <v>6</v>
      </c>
      <c r="D98" s="955" t="s">
        <v>130</v>
      </c>
      <c r="E98" s="956"/>
      <c r="F98" s="956"/>
      <c r="G98" s="957"/>
      <c r="H98" s="258"/>
      <c r="I98" s="226"/>
      <c r="J98" s="217"/>
      <c r="K98" s="218"/>
      <c r="L98" s="218"/>
      <c r="M98" s="218"/>
    </row>
    <row r="99" spans="1:13" ht="25.15" customHeight="1" x14ac:dyDescent="0.3">
      <c r="A99" s="246"/>
      <c r="B99" s="281"/>
      <c r="C99" s="249">
        <v>7</v>
      </c>
      <c r="D99" s="955" t="s">
        <v>131</v>
      </c>
      <c r="E99" s="956"/>
      <c r="F99" s="956"/>
      <c r="G99" s="957"/>
      <c r="H99" s="258"/>
      <c r="I99" s="226"/>
      <c r="J99" s="217"/>
      <c r="K99" s="218"/>
      <c r="L99" s="218"/>
      <c r="M99" s="218"/>
    </row>
    <row r="100" spans="1:13" ht="15" x14ac:dyDescent="0.3">
      <c r="A100" s="939" t="s">
        <v>1</v>
      </c>
      <c r="B100" s="953" t="s">
        <v>51</v>
      </c>
      <c r="C100" s="953"/>
      <c r="D100" s="953"/>
      <c r="E100" s="953"/>
      <c r="F100" s="953"/>
      <c r="G100" s="953"/>
      <c r="H100" s="953"/>
      <c r="I100" s="953"/>
      <c r="J100" s="953"/>
      <c r="K100" s="953"/>
      <c r="L100" s="953"/>
      <c r="M100" s="953"/>
    </row>
    <row r="101" spans="1:13" ht="15" x14ac:dyDescent="0.3">
      <c r="A101" s="940"/>
      <c r="B101" s="940" t="s">
        <v>52</v>
      </c>
      <c r="C101" s="940"/>
      <c r="D101" s="940"/>
      <c r="E101" s="940"/>
      <c r="F101" s="940"/>
      <c r="G101" s="940"/>
      <c r="H101" s="942" t="s">
        <v>53</v>
      </c>
      <c r="I101" s="942"/>
      <c r="J101" s="942"/>
      <c r="K101" s="942"/>
      <c r="L101" s="942"/>
      <c r="M101" s="942"/>
    </row>
    <row r="102" spans="1:13" ht="15" x14ac:dyDescent="0.3">
      <c r="A102" s="940"/>
      <c r="B102" s="940"/>
      <c r="C102" s="940"/>
      <c r="D102" s="940"/>
      <c r="E102" s="940"/>
      <c r="F102" s="940"/>
      <c r="G102" s="940"/>
      <c r="H102" s="942" t="s">
        <v>54</v>
      </c>
      <c r="I102" s="942"/>
      <c r="J102" s="942"/>
      <c r="K102" s="942" t="s">
        <v>55</v>
      </c>
      <c r="L102" s="942"/>
      <c r="M102" s="942"/>
    </row>
    <row r="103" spans="1:13" ht="15" x14ac:dyDescent="0.3">
      <c r="A103" s="941"/>
      <c r="B103" s="941"/>
      <c r="C103" s="941"/>
      <c r="D103" s="941"/>
      <c r="E103" s="941"/>
      <c r="F103" s="941"/>
      <c r="G103" s="941"/>
      <c r="H103" s="194" t="s">
        <v>56</v>
      </c>
      <c r="I103" s="194" t="s">
        <v>57</v>
      </c>
      <c r="J103" s="194" t="s">
        <v>58</v>
      </c>
      <c r="K103" s="194" t="s">
        <v>56</v>
      </c>
      <c r="L103" s="194" t="s">
        <v>57</v>
      </c>
      <c r="M103" s="194" t="s">
        <v>58</v>
      </c>
    </row>
    <row r="104" spans="1:13" ht="15" x14ac:dyDescent="0.3">
      <c r="A104" s="194">
        <v>1</v>
      </c>
      <c r="B104" s="925">
        <v>2</v>
      </c>
      <c r="C104" s="926"/>
      <c r="D104" s="926"/>
      <c r="E104" s="926"/>
      <c r="F104" s="926"/>
      <c r="G104" s="927"/>
      <c r="H104" s="194">
        <v>3</v>
      </c>
      <c r="I104" s="194">
        <v>4</v>
      </c>
      <c r="J104" s="194">
        <v>5</v>
      </c>
      <c r="K104" s="194">
        <v>6</v>
      </c>
      <c r="L104" s="194">
        <v>7</v>
      </c>
      <c r="M104" s="194">
        <v>8</v>
      </c>
    </row>
    <row r="105" spans="1:13" s="156" customFormat="1" ht="21.75" customHeight="1" x14ac:dyDescent="0.2">
      <c r="A105" s="282" t="s">
        <v>8</v>
      </c>
      <c r="B105" s="902" t="s">
        <v>183</v>
      </c>
      <c r="C105" s="903"/>
      <c r="D105" s="903"/>
      <c r="E105" s="903"/>
      <c r="F105" s="903"/>
      <c r="G105" s="904"/>
      <c r="H105" s="283">
        <f>PAK!F23</f>
        <v>0</v>
      </c>
      <c r="I105" s="284">
        <f>I106+I138+I140+I147+I150</f>
        <v>11.25</v>
      </c>
      <c r="J105" s="228">
        <f>I105+H105</f>
        <v>11.25</v>
      </c>
      <c r="K105" s="230"/>
      <c r="L105" s="230"/>
      <c r="M105" s="230"/>
    </row>
    <row r="106" spans="1:13" ht="33.75" customHeight="1" x14ac:dyDescent="0.3">
      <c r="A106" s="246"/>
      <c r="B106" s="285" t="s">
        <v>10</v>
      </c>
      <c r="C106" s="891" t="s">
        <v>291</v>
      </c>
      <c r="D106" s="886"/>
      <c r="E106" s="886"/>
      <c r="F106" s="886"/>
      <c r="G106" s="887"/>
      <c r="H106" s="286"/>
      <c r="I106" s="226">
        <f>PENELITIAN!N23</f>
        <v>11.25</v>
      </c>
      <c r="J106" s="217"/>
      <c r="K106" s="218"/>
      <c r="L106" s="218"/>
      <c r="M106" s="218"/>
    </row>
    <row r="107" spans="1:13" ht="17.45" customHeight="1" x14ac:dyDescent="0.3">
      <c r="A107" s="246"/>
      <c r="B107" s="287"/>
      <c r="C107" s="288">
        <v>1</v>
      </c>
      <c r="D107" s="896" t="s">
        <v>201</v>
      </c>
      <c r="E107" s="897"/>
      <c r="F107" s="897"/>
      <c r="G107" s="898"/>
      <c r="H107" s="286"/>
      <c r="I107" s="226"/>
      <c r="J107" s="217"/>
      <c r="K107" s="289"/>
      <c r="L107" s="289"/>
      <c r="M107" s="218"/>
    </row>
    <row r="108" spans="1:13" ht="31.5" customHeight="1" x14ac:dyDescent="0.3">
      <c r="A108" s="246"/>
      <c r="B108" s="287"/>
      <c r="C108" s="248"/>
      <c r="D108" s="290" t="s">
        <v>284</v>
      </c>
      <c r="E108" s="896" t="s">
        <v>281</v>
      </c>
      <c r="F108" s="897"/>
      <c r="G108" s="898"/>
      <c r="H108" s="291"/>
      <c r="I108" s="226"/>
      <c r="J108" s="217"/>
      <c r="K108" s="289"/>
      <c r="L108" s="289"/>
      <c r="M108" s="218"/>
    </row>
    <row r="109" spans="1:13" ht="21" customHeight="1" x14ac:dyDescent="0.3">
      <c r="A109" s="246"/>
      <c r="B109" s="247"/>
      <c r="C109" s="248"/>
      <c r="D109" s="287"/>
      <c r="E109" s="294" t="s">
        <v>133</v>
      </c>
      <c r="F109" s="891" t="s">
        <v>282</v>
      </c>
      <c r="G109" s="887"/>
      <c r="H109" s="291"/>
      <c r="I109" s="226"/>
      <c r="J109" s="217"/>
      <c r="K109" s="289"/>
      <c r="L109" s="289"/>
      <c r="M109" s="218"/>
    </row>
    <row r="110" spans="1:13" ht="21" customHeight="1" x14ac:dyDescent="0.3">
      <c r="A110" s="246"/>
      <c r="B110" s="247"/>
      <c r="C110" s="248"/>
      <c r="D110" s="292"/>
      <c r="E110" s="294" t="s">
        <v>135</v>
      </c>
      <c r="F110" s="891" t="s">
        <v>134</v>
      </c>
      <c r="G110" s="887"/>
      <c r="H110" s="291"/>
      <c r="I110" s="226"/>
      <c r="J110" s="217"/>
      <c r="K110" s="289"/>
      <c r="L110" s="289"/>
      <c r="M110" s="218"/>
    </row>
    <row r="111" spans="1:13" ht="46.15" customHeight="1" x14ac:dyDescent="0.3">
      <c r="A111" s="246"/>
      <c r="B111" s="287"/>
      <c r="C111" s="248"/>
      <c r="D111" s="290" t="s">
        <v>285</v>
      </c>
      <c r="E111" s="891" t="s">
        <v>283</v>
      </c>
      <c r="F111" s="886"/>
      <c r="G111" s="887"/>
      <c r="H111" s="291"/>
      <c r="I111" s="226"/>
      <c r="J111" s="217"/>
      <c r="K111" s="289"/>
      <c r="L111" s="289"/>
      <c r="M111" s="218"/>
    </row>
    <row r="112" spans="1:13" ht="21" customHeight="1" x14ac:dyDescent="0.3">
      <c r="A112" s="246"/>
      <c r="B112" s="247"/>
      <c r="C112" s="248"/>
      <c r="D112" s="287"/>
      <c r="E112" s="294" t="s">
        <v>133</v>
      </c>
      <c r="F112" s="891" t="s">
        <v>136</v>
      </c>
      <c r="G112" s="887"/>
      <c r="H112" s="291"/>
      <c r="I112" s="226"/>
      <c r="J112" s="217"/>
      <c r="K112" s="289"/>
      <c r="L112" s="289"/>
      <c r="M112" s="218"/>
    </row>
    <row r="113" spans="1:13" ht="21" customHeight="1" x14ac:dyDescent="0.3">
      <c r="A113" s="246"/>
      <c r="B113" s="247"/>
      <c r="C113" s="248"/>
      <c r="D113" s="292"/>
      <c r="E113" s="294" t="s">
        <v>135</v>
      </c>
      <c r="F113" s="891" t="s">
        <v>139</v>
      </c>
      <c r="G113" s="887"/>
      <c r="H113" s="291"/>
      <c r="I113" s="226"/>
      <c r="J113" s="217"/>
      <c r="K113" s="289"/>
      <c r="L113" s="289"/>
      <c r="M113" s="218"/>
    </row>
    <row r="114" spans="1:13" ht="29.25" customHeight="1" x14ac:dyDescent="0.3">
      <c r="A114" s="246"/>
      <c r="B114" s="247"/>
      <c r="C114" s="248"/>
      <c r="D114" s="290" t="s">
        <v>286</v>
      </c>
      <c r="E114" s="899" t="s">
        <v>287</v>
      </c>
      <c r="F114" s="899"/>
      <c r="G114" s="899"/>
      <c r="H114" s="291"/>
      <c r="I114" s="226">
        <f>PENELITIAN!N95</f>
        <v>11.25</v>
      </c>
      <c r="J114" s="217"/>
      <c r="K114" s="289"/>
      <c r="L114" s="289"/>
      <c r="M114" s="218"/>
    </row>
    <row r="115" spans="1:13" ht="28.15" customHeight="1" x14ac:dyDescent="0.3">
      <c r="A115" s="246"/>
      <c r="B115" s="247"/>
      <c r="C115" s="293"/>
      <c r="D115" s="247"/>
      <c r="E115" s="294" t="s">
        <v>133</v>
      </c>
      <c r="F115" s="891" t="s">
        <v>358</v>
      </c>
      <c r="G115" s="887"/>
      <c r="H115" s="291"/>
      <c r="I115" s="226"/>
      <c r="J115" s="217"/>
      <c r="K115" s="289"/>
      <c r="L115" s="289"/>
      <c r="M115" s="218"/>
    </row>
    <row r="116" spans="1:13" ht="28.15" customHeight="1" x14ac:dyDescent="0.3">
      <c r="A116" s="246"/>
      <c r="B116" s="247"/>
      <c r="C116" s="293"/>
      <c r="D116" s="247"/>
      <c r="E116" s="294" t="s">
        <v>135</v>
      </c>
      <c r="F116" s="891" t="s">
        <v>359</v>
      </c>
      <c r="G116" s="887"/>
      <c r="H116" s="291"/>
      <c r="I116" s="226"/>
      <c r="J116" s="217"/>
      <c r="K116" s="289"/>
      <c r="L116" s="289"/>
      <c r="M116" s="218"/>
    </row>
    <row r="117" spans="1:13" ht="28.15" customHeight="1" x14ac:dyDescent="0.3">
      <c r="A117" s="246"/>
      <c r="B117" s="247"/>
      <c r="C117" s="293"/>
      <c r="D117" s="241"/>
      <c r="E117" s="294" t="s">
        <v>137</v>
      </c>
      <c r="F117" s="891" t="s">
        <v>475</v>
      </c>
      <c r="G117" s="887"/>
      <c r="H117" s="291"/>
      <c r="I117" s="226"/>
      <c r="J117" s="217"/>
      <c r="K117" s="289"/>
      <c r="L117" s="289"/>
      <c r="M117" s="218"/>
    </row>
    <row r="118" spans="1:13" ht="28.15" customHeight="1" x14ac:dyDescent="0.3">
      <c r="A118" s="246"/>
      <c r="B118" s="247"/>
      <c r="C118" s="293"/>
      <c r="D118" s="241"/>
      <c r="E118" s="294" t="s">
        <v>288</v>
      </c>
      <c r="F118" s="891" t="s">
        <v>590</v>
      </c>
      <c r="G118" s="887"/>
      <c r="H118" s="291"/>
      <c r="I118" s="226"/>
      <c r="J118" s="217"/>
      <c r="K118" s="289"/>
      <c r="L118" s="289"/>
      <c r="M118" s="218"/>
    </row>
    <row r="119" spans="1:13" ht="28.15" customHeight="1" x14ac:dyDescent="0.3">
      <c r="A119" s="246"/>
      <c r="B119" s="247"/>
      <c r="C119" s="293"/>
      <c r="D119" s="241"/>
      <c r="E119" s="294" t="s">
        <v>289</v>
      </c>
      <c r="F119" s="891" t="s">
        <v>480</v>
      </c>
      <c r="G119" s="887"/>
      <c r="H119" s="291"/>
      <c r="I119" s="226"/>
      <c r="J119" s="217"/>
      <c r="K119" s="289"/>
      <c r="L119" s="289"/>
      <c r="M119" s="218"/>
    </row>
    <row r="120" spans="1:13" ht="28.15" customHeight="1" x14ac:dyDescent="0.3">
      <c r="A120" s="246"/>
      <c r="B120" s="247"/>
      <c r="C120" s="293"/>
      <c r="D120" s="241"/>
      <c r="E120" s="294" t="s">
        <v>290</v>
      </c>
      <c r="F120" s="891" t="s">
        <v>591</v>
      </c>
      <c r="G120" s="887"/>
      <c r="H120" s="291"/>
      <c r="I120" s="226"/>
      <c r="J120" s="217"/>
      <c r="K120" s="289"/>
      <c r="L120" s="289"/>
      <c r="M120" s="218"/>
    </row>
    <row r="121" spans="1:13" ht="26.45" customHeight="1" x14ac:dyDescent="0.3">
      <c r="A121" s="246"/>
      <c r="B121" s="287"/>
      <c r="C121" s="288">
        <v>2</v>
      </c>
      <c r="D121" s="896" t="s">
        <v>292</v>
      </c>
      <c r="E121" s="897"/>
      <c r="F121" s="897"/>
      <c r="G121" s="898"/>
      <c r="H121" s="286"/>
      <c r="I121" s="226"/>
      <c r="J121" s="217"/>
      <c r="K121" s="289"/>
      <c r="L121" s="289"/>
      <c r="M121" s="218"/>
    </row>
    <row r="122" spans="1:13" ht="31.15" customHeight="1" x14ac:dyDescent="0.3">
      <c r="A122" s="250"/>
      <c r="B122" s="247"/>
      <c r="C122" s="293"/>
      <c r="D122" s="290" t="s">
        <v>0</v>
      </c>
      <c r="E122" s="896" t="s">
        <v>293</v>
      </c>
      <c r="F122" s="897"/>
      <c r="G122" s="898"/>
      <c r="H122" s="291"/>
      <c r="I122" s="253"/>
      <c r="J122" s="253"/>
      <c r="K122" s="253"/>
      <c r="L122" s="253"/>
      <c r="M122" s="253"/>
    </row>
    <row r="123" spans="1:13" ht="27" customHeight="1" x14ac:dyDescent="0.3">
      <c r="A123" s="246"/>
      <c r="B123" s="247"/>
      <c r="C123" s="248"/>
      <c r="D123" s="287"/>
      <c r="E123" s="294" t="s">
        <v>133</v>
      </c>
      <c r="F123" s="891" t="s">
        <v>486</v>
      </c>
      <c r="G123" s="887"/>
      <c r="H123" s="291"/>
      <c r="I123" s="226"/>
      <c r="J123" s="217"/>
      <c r="K123" s="289"/>
      <c r="L123" s="289"/>
      <c r="M123" s="218"/>
    </row>
    <row r="124" spans="1:13" ht="27" customHeight="1" x14ac:dyDescent="0.3">
      <c r="A124" s="246"/>
      <c r="B124" s="738"/>
      <c r="C124" s="248"/>
      <c r="D124" s="287"/>
      <c r="E124" s="294" t="s">
        <v>135</v>
      </c>
      <c r="F124" s="891" t="s">
        <v>500</v>
      </c>
      <c r="G124" s="887"/>
      <c r="H124" s="739"/>
      <c r="I124" s="226"/>
      <c r="J124" s="217"/>
      <c r="K124" s="289"/>
      <c r="L124" s="289"/>
      <c r="M124" s="218"/>
    </row>
    <row r="125" spans="1:13" ht="27" customHeight="1" x14ac:dyDescent="0.3">
      <c r="A125" s="246"/>
      <c r="B125" s="738"/>
      <c r="C125" s="248"/>
      <c r="D125" s="287"/>
      <c r="E125" s="294" t="s">
        <v>137</v>
      </c>
      <c r="F125" s="891" t="s">
        <v>593</v>
      </c>
      <c r="G125" s="887"/>
      <c r="H125" s="739"/>
      <c r="I125" s="226"/>
      <c r="J125" s="217"/>
      <c r="K125" s="289"/>
      <c r="L125" s="289"/>
      <c r="M125" s="218"/>
    </row>
    <row r="126" spans="1:13" ht="21" customHeight="1" x14ac:dyDescent="0.3">
      <c r="A126" s="246"/>
      <c r="B126" s="247"/>
      <c r="C126" s="248"/>
      <c r="D126" s="292"/>
      <c r="E126" s="294" t="s">
        <v>288</v>
      </c>
      <c r="F126" s="891" t="s">
        <v>139</v>
      </c>
      <c r="G126" s="887"/>
      <c r="H126" s="291"/>
      <c r="I126" s="226"/>
      <c r="J126" s="217"/>
      <c r="K126" s="289"/>
      <c r="L126" s="289"/>
      <c r="M126" s="218"/>
    </row>
    <row r="127" spans="1:13" ht="28.9" customHeight="1" x14ac:dyDescent="0.3">
      <c r="A127" s="250"/>
      <c r="B127" s="247"/>
      <c r="C127" s="293"/>
      <c r="D127" s="290" t="s">
        <v>21</v>
      </c>
      <c r="E127" s="896" t="s">
        <v>294</v>
      </c>
      <c r="F127" s="897"/>
      <c r="G127" s="898"/>
      <c r="H127" s="291"/>
      <c r="I127" s="253"/>
      <c r="J127" s="253"/>
      <c r="K127" s="253"/>
      <c r="L127" s="253"/>
      <c r="M127" s="253"/>
    </row>
    <row r="128" spans="1:13" ht="21" customHeight="1" x14ac:dyDescent="0.3">
      <c r="A128" s="246"/>
      <c r="B128" s="247"/>
      <c r="C128" s="248"/>
      <c r="D128" s="287"/>
      <c r="E128" s="294" t="s">
        <v>133</v>
      </c>
      <c r="F128" s="891" t="s">
        <v>136</v>
      </c>
      <c r="G128" s="887"/>
      <c r="H128" s="291"/>
      <c r="I128" s="226"/>
      <c r="J128" s="217"/>
      <c r="K128" s="289"/>
      <c r="L128" s="289"/>
      <c r="M128" s="218"/>
    </row>
    <row r="129" spans="1:13" ht="21" customHeight="1" x14ac:dyDescent="0.3">
      <c r="A129" s="246"/>
      <c r="B129" s="247"/>
      <c r="C129" s="248"/>
      <c r="D129" s="292"/>
      <c r="E129" s="294" t="s">
        <v>135</v>
      </c>
      <c r="F129" s="891" t="s">
        <v>139</v>
      </c>
      <c r="G129" s="887"/>
      <c r="H129" s="291"/>
      <c r="I129" s="226"/>
      <c r="J129" s="217"/>
      <c r="K129" s="289"/>
      <c r="L129" s="289"/>
      <c r="M129" s="218"/>
    </row>
    <row r="130" spans="1:13" ht="34.9" customHeight="1" x14ac:dyDescent="0.3">
      <c r="A130" s="250"/>
      <c r="B130" s="247"/>
      <c r="C130" s="293"/>
      <c r="D130" s="290" t="s">
        <v>25</v>
      </c>
      <c r="E130" s="896" t="s">
        <v>295</v>
      </c>
      <c r="F130" s="897"/>
      <c r="G130" s="898"/>
      <c r="H130" s="291"/>
      <c r="I130" s="253"/>
      <c r="J130" s="253"/>
      <c r="K130" s="253"/>
      <c r="L130" s="253"/>
      <c r="M130" s="253"/>
    </row>
    <row r="131" spans="1:13" ht="21" customHeight="1" x14ac:dyDescent="0.3">
      <c r="A131" s="246"/>
      <c r="B131" s="247"/>
      <c r="C131" s="248"/>
      <c r="D131" s="287"/>
      <c r="E131" s="294" t="s">
        <v>133</v>
      </c>
      <c r="F131" s="891" t="s">
        <v>136</v>
      </c>
      <c r="G131" s="887"/>
      <c r="H131" s="291"/>
      <c r="I131" s="226"/>
      <c r="J131" s="217"/>
      <c r="K131" s="289"/>
      <c r="L131" s="289"/>
      <c r="M131" s="218"/>
    </row>
    <row r="132" spans="1:13" ht="21" customHeight="1" x14ac:dyDescent="0.3">
      <c r="A132" s="246"/>
      <c r="B132" s="247"/>
      <c r="C132" s="248"/>
      <c r="D132" s="292"/>
      <c r="E132" s="294" t="s">
        <v>135</v>
      </c>
      <c r="F132" s="891" t="s">
        <v>139</v>
      </c>
      <c r="G132" s="887"/>
      <c r="H132" s="291"/>
      <c r="I132" s="226"/>
      <c r="J132" s="217"/>
      <c r="K132" s="289"/>
      <c r="L132" s="289"/>
      <c r="M132" s="218"/>
    </row>
    <row r="133" spans="1:13" ht="41.45" customHeight="1" x14ac:dyDescent="0.3">
      <c r="A133" s="250"/>
      <c r="B133" s="247"/>
      <c r="C133" s="293"/>
      <c r="D133" s="290" t="s">
        <v>91</v>
      </c>
      <c r="E133" s="896" t="s">
        <v>296</v>
      </c>
      <c r="F133" s="897"/>
      <c r="G133" s="898"/>
      <c r="H133" s="291"/>
      <c r="I133" s="253"/>
      <c r="J133" s="253"/>
      <c r="K133" s="253"/>
      <c r="L133" s="253"/>
      <c r="M133" s="253"/>
    </row>
    <row r="134" spans="1:13" ht="21" customHeight="1" x14ac:dyDescent="0.3">
      <c r="A134" s="246"/>
      <c r="B134" s="247"/>
      <c r="C134" s="248"/>
      <c r="D134" s="287"/>
      <c r="E134" s="294" t="s">
        <v>133</v>
      </c>
      <c r="F134" s="891" t="s">
        <v>136</v>
      </c>
      <c r="G134" s="887"/>
      <c r="H134" s="291"/>
      <c r="I134" s="226"/>
      <c r="J134" s="217"/>
      <c r="K134" s="289"/>
      <c r="L134" s="289"/>
      <c r="M134" s="218"/>
    </row>
    <row r="135" spans="1:13" ht="21" customHeight="1" x14ac:dyDescent="0.3">
      <c r="A135" s="246"/>
      <c r="B135" s="247"/>
      <c r="C135" s="248"/>
      <c r="D135" s="292"/>
      <c r="E135" s="294" t="s">
        <v>135</v>
      </c>
      <c r="F135" s="891" t="s">
        <v>139</v>
      </c>
      <c r="G135" s="887"/>
      <c r="H135" s="291"/>
      <c r="I135" s="226"/>
      <c r="J135" s="217"/>
      <c r="K135" s="289"/>
      <c r="L135" s="289"/>
      <c r="M135" s="218"/>
    </row>
    <row r="136" spans="1:13" ht="32.25" customHeight="1" x14ac:dyDescent="0.3">
      <c r="A136" s="250"/>
      <c r="B136" s="247"/>
      <c r="C136" s="293"/>
      <c r="D136" s="290" t="s">
        <v>400</v>
      </c>
      <c r="E136" s="896" t="s">
        <v>297</v>
      </c>
      <c r="F136" s="897"/>
      <c r="G136" s="898"/>
      <c r="H136" s="291"/>
      <c r="I136" s="253"/>
      <c r="J136" s="253"/>
      <c r="K136" s="253"/>
      <c r="L136" s="253"/>
      <c r="M136" s="253"/>
    </row>
    <row r="137" spans="1:13" ht="34.15" customHeight="1" x14ac:dyDescent="0.3">
      <c r="A137" s="246"/>
      <c r="B137" s="287"/>
      <c r="C137" s="288">
        <v>3</v>
      </c>
      <c r="D137" s="896" t="s">
        <v>298</v>
      </c>
      <c r="E137" s="897"/>
      <c r="F137" s="897"/>
      <c r="G137" s="898"/>
      <c r="H137" s="286"/>
      <c r="I137" s="226"/>
      <c r="J137" s="217"/>
      <c r="K137" s="289"/>
      <c r="L137" s="289"/>
      <c r="M137" s="218"/>
    </row>
    <row r="138" spans="1:13" ht="32.25" customHeight="1" x14ac:dyDescent="0.3">
      <c r="A138" s="246"/>
      <c r="B138" s="238" t="s">
        <v>9</v>
      </c>
      <c r="C138" s="936" t="s">
        <v>299</v>
      </c>
      <c r="D138" s="965"/>
      <c r="E138" s="965"/>
      <c r="F138" s="965"/>
      <c r="G138" s="966"/>
      <c r="H138" s="286"/>
      <c r="I138" s="226">
        <f>PENELITIAN!N534</f>
        <v>0</v>
      </c>
      <c r="J138" s="217"/>
      <c r="K138" s="289"/>
      <c r="L138" s="289"/>
      <c r="M138" s="218"/>
    </row>
    <row r="139" spans="1:13" ht="23.25" customHeight="1" x14ac:dyDescent="0.3">
      <c r="A139" s="246"/>
      <c r="B139" s="241"/>
      <c r="C139" s="242"/>
      <c r="D139" s="891" t="s">
        <v>138</v>
      </c>
      <c r="E139" s="886"/>
      <c r="F139" s="886"/>
      <c r="G139" s="887"/>
      <c r="H139" s="286"/>
      <c r="I139" s="226"/>
      <c r="J139" s="217"/>
      <c r="K139" s="289"/>
      <c r="L139" s="289"/>
      <c r="M139" s="218"/>
    </row>
    <row r="140" spans="1:13" ht="36.75" customHeight="1" x14ac:dyDescent="0.3">
      <c r="A140" s="246"/>
      <c r="B140" s="238" t="s">
        <v>11</v>
      </c>
      <c r="C140" s="891" t="s">
        <v>300</v>
      </c>
      <c r="D140" s="886"/>
      <c r="E140" s="886"/>
      <c r="F140" s="886"/>
      <c r="G140" s="887"/>
      <c r="H140" s="286"/>
      <c r="I140" s="226">
        <f>PENELITIAN!N546</f>
        <v>0</v>
      </c>
      <c r="J140" s="217"/>
      <c r="K140" s="289"/>
      <c r="L140" s="289"/>
      <c r="M140" s="218"/>
    </row>
    <row r="141" spans="1:13" ht="24" customHeight="1" x14ac:dyDescent="0.3">
      <c r="A141" s="246"/>
      <c r="B141" s="241"/>
      <c r="C141" s="242"/>
      <c r="D141" s="891" t="s">
        <v>138</v>
      </c>
      <c r="E141" s="886"/>
      <c r="F141" s="886"/>
      <c r="G141" s="887"/>
      <c r="H141" s="286"/>
      <c r="I141" s="226"/>
      <c r="J141" s="217"/>
      <c r="K141" s="289"/>
      <c r="L141" s="289"/>
      <c r="M141" s="218"/>
    </row>
    <row r="142" spans="1:13" ht="15" x14ac:dyDescent="0.3">
      <c r="A142" s="954" t="s">
        <v>1</v>
      </c>
      <c r="B142" s="953" t="s">
        <v>51</v>
      </c>
      <c r="C142" s="953"/>
      <c r="D142" s="953"/>
      <c r="E142" s="953"/>
      <c r="F142" s="953"/>
      <c r="G142" s="953"/>
      <c r="H142" s="953"/>
      <c r="I142" s="953"/>
      <c r="J142" s="953"/>
      <c r="K142" s="953"/>
      <c r="L142" s="953"/>
      <c r="M142" s="953"/>
    </row>
    <row r="143" spans="1:13" ht="15" x14ac:dyDescent="0.3">
      <c r="A143" s="954"/>
      <c r="B143" s="954" t="s">
        <v>52</v>
      </c>
      <c r="C143" s="954"/>
      <c r="D143" s="954"/>
      <c r="E143" s="954"/>
      <c r="F143" s="954"/>
      <c r="G143" s="954"/>
      <c r="H143" s="953" t="s">
        <v>53</v>
      </c>
      <c r="I143" s="953"/>
      <c r="J143" s="953"/>
      <c r="K143" s="953"/>
      <c r="L143" s="953"/>
      <c r="M143" s="953"/>
    </row>
    <row r="144" spans="1:13" ht="15" x14ac:dyDescent="0.3">
      <c r="A144" s="954"/>
      <c r="B144" s="954"/>
      <c r="C144" s="954"/>
      <c r="D144" s="954"/>
      <c r="E144" s="954"/>
      <c r="F144" s="954"/>
      <c r="G144" s="954"/>
      <c r="H144" s="953" t="s">
        <v>54</v>
      </c>
      <c r="I144" s="953"/>
      <c r="J144" s="953"/>
      <c r="K144" s="953" t="s">
        <v>55</v>
      </c>
      <c r="L144" s="953"/>
      <c r="M144" s="953"/>
    </row>
    <row r="145" spans="1:13" ht="15" x14ac:dyDescent="0.3">
      <c r="A145" s="954"/>
      <c r="B145" s="954"/>
      <c r="C145" s="954"/>
      <c r="D145" s="954"/>
      <c r="E145" s="954"/>
      <c r="F145" s="954"/>
      <c r="G145" s="954"/>
      <c r="H145" s="737" t="s">
        <v>56</v>
      </c>
      <c r="I145" s="737" t="s">
        <v>57</v>
      </c>
      <c r="J145" s="737" t="s">
        <v>58</v>
      </c>
      <c r="K145" s="737" t="s">
        <v>56</v>
      </c>
      <c r="L145" s="737" t="s">
        <v>57</v>
      </c>
      <c r="M145" s="737" t="s">
        <v>58</v>
      </c>
    </row>
    <row r="146" spans="1:13" ht="15" x14ac:dyDescent="0.3">
      <c r="A146" s="737">
        <v>1</v>
      </c>
      <c r="B146" s="953">
        <v>2</v>
      </c>
      <c r="C146" s="953"/>
      <c r="D146" s="953"/>
      <c r="E146" s="953"/>
      <c r="F146" s="953"/>
      <c r="G146" s="953"/>
      <c r="H146" s="737">
        <v>3</v>
      </c>
      <c r="I146" s="737">
        <v>4</v>
      </c>
      <c r="J146" s="737">
        <v>5</v>
      </c>
      <c r="K146" s="737">
        <v>6</v>
      </c>
      <c r="L146" s="737">
        <v>7</v>
      </c>
      <c r="M146" s="737">
        <v>8</v>
      </c>
    </row>
    <row r="147" spans="1:13" ht="31.15" customHeight="1" x14ac:dyDescent="0.3">
      <c r="A147" s="246"/>
      <c r="B147" s="232" t="s">
        <v>13</v>
      </c>
      <c r="C147" s="896" t="s">
        <v>301</v>
      </c>
      <c r="D147" s="897"/>
      <c r="E147" s="897"/>
      <c r="F147" s="897"/>
      <c r="G147" s="898"/>
      <c r="H147" s="291"/>
      <c r="I147" s="226">
        <f>PENELITIAN!N556</f>
        <v>0</v>
      </c>
      <c r="J147" s="217"/>
      <c r="K147" s="289"/>
      <c r="L147" s="289"/>
      <c r="M147" s="218"/>
    </row>
    <row r="148" spans="1:13" s="9" customFormat="1" ht="21.6" customHeight="1" x14ac:dyDescent="0.25">
      <c r="A148" s="277"/>
      <c r="B148" s="738"/>
      <c r="C148" s="278">
        <v>1</v>
      </c>
      <c r="D148" s="891" t="s">
        <v>302</v>
      </c>
      <c r="E148" s="886"/>
      <c r="F148" s="886"/>
      <c r="G148" s="887"/>
      <c r="H148" s="739"/>
      <c r="I148" s="226"/>
      <c r="J148" s="217"/>
      <c r="K148" s="289"/>
      <c r="L148" s="289"/>
      <c r="M148" s="289"/>
    </row>
    <row r="149" spans="1:13" s="9" customFormat="1" ht="21" customHeight="1" x14ac:dyDescent="0.25">
      <c r="A149" s="277"/>
      <c r="B149" s="740"/>
      <c r="C149" s="278">
        <v>2</v>
      </c>
      <c r="D149" s="891" t="s">
        <v>139</v>
      </c>
      <c r="E149" s="886"/>
      <c r="F149" s="886"/>
      <c r="G149" s="887"/>
      <c r="H149" s="286"/>
      <c r="I149" s="226"/>
      <c r="J149" s="217"/>
      <c r="K149" s="289"/>
      <c r="L149" s="289"/>
      <c r="M149" s="289"/>
    </row>
    <row r="150" spans="1:13" ht="43.9" customHeight="1" x14ac:dyDescent="0.3">
      <c r="A150" s="246"/>
      <c r="B150" s="232" t="s">
        <v>94</v>
      </c>
      <c r="C150" s="896" t="s">
        <v>303</v>
      </c>
      <c r="D150" s="897"/>
      <c r="E150" s="897"/>
      <c r="F150" s="897"/>
      <c r="G150" s="898"/>
      <c r="H150" s="291"/>
      <c r="I150" s="226">
        <f>PENELITIAN!N609</f>
        <v>0</v>
      </c>
      <c r="J150" s="217"/>
      <c r="K150" s="289"/>
      <c r="L150" s="289"/>
      <c r="M150" s="218"/>
    </row>
    <row r="151" spans="1:13" ht="21" customHeight="1" x14ac:dyDescent="0.3">
      <c r="A151" s="246"/>
      <c r="B151" s="247"/>
      <c r="C151" s="278">
        <v>1</v>
      </c>
      <c r="D151" s="891" t="s">
        <v>140</v>
      </c>
      <c r="E151" s="886"/>
      <c r="F151" s="886"/>
      <c r="G151" s="887"/>
      <c r="H151" s="291"/>
      <c r="I151" s="226"/>
      <c r="J151" s="217"/>
      <c r="K151" s="289"/>
      <c r="L151" s="289"/>
      <c r="M151" s="218"/>
    </row>
    <row r="152" spans="1:13" ht="21" customHeight="1" x14ac:dyDescent="0.3">
      <c r="A152" s="246"/>
      <c r="B152" s="247"/>
      <c r="C152" s="278">
        <v>2</v>
      </c>
      <c r="D152" s="891" t="s">
        <v>141</v>
      </c>
      <c r="E152" s="886"/>
      <c r="F152" s="886"/>
      <c r="G152" s="887"/>
      <c r="H152" s="291"/>
      <c r="I152" s="226"/>
      <c r="J152" s="217"/>
      <c r="K152" s="289"/>
      <c r="L152" s="289"/>
      <c r="M152" s="218"/>
    </row>
    <row r="153" spans="1:13" ht="21" customHeight="1" x14ac:dyDescent="0.3">
      <c r="A153" s="246"/>
      <c r="B153" s="241"/>
      <c r="C153" s="278">
        <v>3</v>
      </c>
      <c r="D153" s="958" t="s">
        <v>142</v>
      </c>
      <c r="E153" s="959"/>
      <c r="F153" s="959"/>
      <c r="G153" s="960"/>
      <c r="H153" s="286"/>
      <c r="I153" s="226"/>
      <c r="J153" s="217"/>
      <c r="K153" s="289"/>
      <c r="L153" s="289"/>
      <c r="M153" s="218"/>
    </row>
    <row r="154" spans="1:13" s="9" customFormat="1" ht="22.5" customHeight="1" x14ac:dyDescent="0.25">
      <c r="A154" s="282" t="s">
        <v>12</v>
      </c>
      <c r="B154" s="902" t="s">
        <v>185</v>
      </c>
      <c r="C154" s="903"/>
      <c r="D154" s="903"/>
      <c r="E154" s="903"/>
      <c r="F154" s="903"/>
      <c r="G154" s="904"/>
      <c r="H154" s="296">
        <f>PAK!F24</f>
        <v>0</v>
      </c>
      <c r="I154" s="229">
        <f>I155+I157+I159+I170+I174+I176+I178</f>
        <v>3</v>
      </c>
      <c r="J154" s="809">
        <f>I154+H154</f>
        <v>3</v>
      </c>
      <c r="K154" s="297"/>
      <c r="L154" s="297"/>
      <c r="M154" s="297"/>
    </row>
    <row r="155" spans="1:13" ht="20.100000000000001" customHeight="1" x14ac:dyDescent="0.3">
      <c r="A155" s="246"/>
      <c r="B155" s="238" t="s">
        <v>10</v>
      </c>
      <c r="C155" s="891" t="s">
        <v>143</v>
      </c>
      <c r="D155" s="886"/>
      <c r="E155" s="886"/>
      <c r="F155" s="886"/>
      <c r="G155" s="887"/>
      <c r="H155" s="258"/>
      <c r="I155" s="226">
        <f>PENGABDIAN!L23</f>
        <v>0</v>
      </c>
      <c r="J155" s="217"/>
      <c r="K155" s="218"/>
      <c r="L155" s="218"/>
      <c r="M155" s="218"/>
    </row>
    <row r="156" spans="1:13" ht="51" customHeight="1" x14ac:dyDescent="0.3">
      <c r="A156" s="246"/>
      <c r="B156" s="241"/>
      <c r="C156" s="261"/>
      <c r="D156" s="961" t="s">
        <v>144</v>
      </c>
      <c r="E156" s="962"/>
      <c r="F156" s="962"/>
      <c r="G156" s="963"/>
      <c r="H156" s="258"/>
      <c r="I156" s="226"/>
      <c r="J156" s="217"/>
      <c r="K156" s="218"/>
      <c r="L156" s="218"/>
      <c r="M156" s="218"/>
    </row>
    <row r="157" spans="1:13" ht="18" customHeight="1" x14ac:dyDescent="0.3">
      <c r="A157" s="246"/>
      <c r="B157" s="232" t="s">
        <v>9</v>
      </c>
      <c r="C157" s="914" t="s">
        <v>145</v>
      </c>
      <c r="D157" s="915"/>
      <c r="E157" s="915"/>
      <c r="F157" s="915"/>
      <c r="G157" s="916"/>
      <c r="H157" s="298"/>
      <c r="I157" s="268">
        <f>PENGABDIAN!L25</f>
        <v>0</v>
      </c>
      <c r="J157" s="210"/>
      <c r="K157" s="269"/>
      <c r="L157" s="269"/>
      <c r="M157" s="269"/>
    </row>
    <row r="158" spans="1:13" ht="33" customHeight="1" x14ac:dyDescent="0.3">
      <c r="A158" s="299"/>
      <c r="B158" s="241"/>
      <c r="C158" s="261"/>
      <c r="D158" s="896" t="s">
        <v>146</v>
      </c>
      <c r="E158" s="897"/>
      <c r="F158" s="897"/>
      <c r="G158" s="898"/>
      <c r="H158" s="258"/>
      <c r="I158" s="226"/>
      <c r="J158" s="217"/>
      <c r="K158" s="265"/>
      <c r="L158" s="218"/>
      <c r="M158" s="218"/>
    </row>
    <row r="159" spans="1:13" ht="31.15" customHeight="1" x14ac:dyDescent="0.3">
      <c r="A159" s="246"/>
      <c r="B159" s="232" t="s">
        <v>11</v>
      </c>
      <c r="C159" s="896" t="s">
        <v>194</v>
      </c>
      <c r="D159" s="897"/>
      <c r="E159" s="897"/>
      <c r="F159" s="897"/>
      <c r="G159" s="898"/>
      <c r="H159" s="258"/>
      <c r="I159" s="226">
        <f>PENGABDIAN!L28</f>
        <v>3</v>
      </c>
      <c r="J159" s="217"/>
      <c r="K159" s="218"/>
      <c r="L159" s="218"/>
      <c r="M159" s="218"/>
    </row>
    <row r="160" spans="1:13" ht="20.100000000000001" customHeight="1" x14ac:dyDescent="0.3">
      <c r="A160" s="246"/>
      <c r="B160" s="241"/>
      <c r="C160" s="295">
        <v>1</v>
      </c>
      <c r="D160" s="891" t="s">
        <v>147</v>
      </c>
      <c r="E160" s="886"/>
      <c r="F160" s="886"/>
      <c r="G160" s="887"/>
      <c r="H160" s="258"/>
      <c r="I160" s="226"/>
      <c r="J160" s="217"/>
      <c r="K160" s="218"/>
      <c r="L160" s="218"/>
      <c r="M160" s="218"/>
    </row>
    <row r="161" spans="1:13" ht="20.100000000000001" customHeight="1" x14ac:dyDescent="0.3">
      <c r="A161" s="246"/>
      <c r="B161" s="247"/>
      <c r="C161" s="300"/>
      <c r="D161" s="238" t="s">
        <v>0</v>
      </c>
      <c r="E161" s="901" t="s">
        <v>148</v>
      </c>
      <c r="F161" s="901"/>
      <c r="G161" s="901"/>
      <c r="H161" s="258"/>
      <c r="I161" s="226"/>
      <c r="J161" s="217"/>
      <c r="K161" s="218"/>
      <c r="L161" s="218"/>
      <c r="M161" s="218"/>
    </row>
    <row r="162" spans="1:13" ht="20.100000000000001" customHeight="1" x14ac:dyDescent="0.3">
      <c r="A162" s="246"/>
      <c r="B162" s="247"/>
      <c r="C162" s="300"/>
      <c r="D162" s="247"/>
      <c r="E162" s="294" t="s">
        <v>133</v>
      </c>
      <c r="F162" s="301" t="s">
        <v>140</v>
      </c>
      <c r="G162" s="218"/>
      <c r="H162" s="258"/>
      <c r="I162" s="226"/>
      <c r="J162" s="217"/>
      <c r="K162" s="218"/>
      <c r="L162" s="218"/>
      <c r="M162" s="218"/>
    </row>
    <row r="163" spans="1:13" ht="20.100000000000001" customHeight="1" x14ac:dyDescent="0.3">
      <c r="A163" s="246"/>
      <c r="B163" s="247"/>
      <c r="C163" s="300"/>
      <c r="D163" s="247"/>
      <c r="E163" s="294" t="s">
        <v>135</v>
      </c>
      <c r="F163" s="301" t="s">
        <v>141</v>
      </c>
      <c r="G163" s="218"/>
      <c r="H163" s="258"/>
      <c r="I163" s="226"/>
      <c r="J163" s="217"/>
      <c r="K163" s="218"/>
      <c r="L163" s="218"/>
      <c r="M163" s="218"/>
    </row>
    <row r="164" spans="1:13" ht="20.100000000000001" customHeight="1" x14ac:dyDescent="0.3">
      <c r="A164" s="246"/>
      <c r="B164" s="247"/>
      <c r="C164" s="302"/>
      <c r="D164" s="241"/>
      <c r="E164" s="294" t="s">
        <v>137</v>
      </c>
      <c r="F164" s="301" t="s">
        <v>142</v>
      </c>
      <c r="G164" s="218"/>
      <c r="H164" s="258"/>
      <c r="I164" s="226"/>
      <c r="J164" s="217"/>
      <c r="K164" s="218"/>
      <c r="L164" s="218"/>
      <c r="M164" s="218"/>
    </row>
    <row r="165" spans="1:13" ht="18.600000000000001" customHeight="1" x14ac:dyDescent="0.3">
      <c r="A165" s="246"/>
      <c r="B165" s="247"/>
      <c r="C165" s="302"/>
      <c r="D165" s="232" t="s">
        <v>3</v>
      </c>
      <c r="E165" s="900" t="s">
        <v>149</v>
      </c>
      <c r="F165" s="900"/>
      <c r="G165" s="900"/>
      <c r="H165" s="258"/>
      <c r="I165" s="226"/>
      <c r="J165" s="217"/>
      <c r="K165" s="218"/>
      <c r="L165" s="218"/>
      <c r="M165" s="218"/>
    </row>
    <row r="166" spans="1:13" ht="20.100000000000001" customHeight="1" x14ac:dyDescent="0.3">
      <c r="A166" s="246"/>
      <c r="B166" s="247"/>
      <c r="C166" s="302"/>
      <c r="D166" s="247"/>
      <c r="E166" s="294" t="s">
        <v>133</v>
      </c>
      <c r="F166" s="301" t="s">
        <v>140</v>
      </c>
      <c r="G166" s="218"/>
      <c r="H166" s="258"/>
      <c r="I166" s="226"/>
      <c r="J166" s="217"/>
      <c r="K166" s="218"/>
      <c r="L166" s="218"/>
      <c r="M166" s="218"/>
    </row>
    <row r="167" spans="1:13" ht="20.100000000000001" customHeight="1" x14ac:dyDescent="0.3">
      <c r="A167" s="246"/>
      <c r="B167" s="247"/>
      <c r="C167" s="302"/>
      <c r="D167" s="247"/>
      <c r="E167" s="294" t="s">
        <v>135</v>
      </c>
      <c r="F167" s="301" t="s">
        <v>141</v>
      </c>
      <c r="G167" s="218"/>
      <c r="H167" s="258"/>
      <c r="I167" s="226"/>
      <c r="J167" s="217"/>
      <c r="K167" s="218"/>
      <c r="L167" s="218"/>
      <c r="M167" s="218"/>
    </row>
    <row r="168" spans="1:13" ht="20.100000000000001" customHeight="1" x14ac:dyDescent="0.3">
      <c r="A168" s="246"/>
      <c r="B168" s="247"/>
      <c r="C168" s="303"/>
      <c r="D168" s="241"/>
      <c r="E168" s="294" t="s">
        <v>137</v>
      </c>
      <c r="F168" s="301" t="s">
        <v>142</v>
      </c>
      <c r="G168" s="218"/>
      <c r="H168" s="258"/>
      <c r="I168" s="226"/>
      <c r="J168" s="217"/>
      <c r="K168" s="218"/>
      <c r="L168" s="218"/>
      <c r="M168" s="218"/>
    </row>
    <row r="169" spans="1:13" ht="20.100000000000001" customHeight="1" x14ac:dyDescent="0.3">
      <c r="A169" s="246"/>
      <c r="B169" s="241"/>
      <c r="C169" s="295">
        <v>2</v>
      </c>
      <c r="D169" s="891" t="s">
        <v>150</v>
      </c>
      <c r="E169" s="886"/>
      <c r="F169" s="886"/>
      <c r="G169" s="887"/>
      <c r="H169" s="258"/>
      <c r="I169" s="226"/>
      <c r="J169" s="217"/>
      <c r="K169" s="218"/>
      <c r="L169" s="218"/>
      <c r="M169" s="218"/>
    </row>
    <row r="170" spans="1:13" ht="43.15" customHeight="1" x14ac:dyDescent="0.3">
      <c r="A170" s="246"/>
      <c r="B170" s="232" t="s">
        <v>13</v>
      </c>
      <c r="C170" s="908" t="s">
        <v>151</v>
      </c>
      <c r="D170" s="909"/>
      <c r="E170" s="909"/>
      <c r="F170" s="909"/>
      <c r="G170" s="910"/>
      <c r="H170" s="258"/>
      <c r="I170" s="226">
        <f>PENGABDIAN!L475</f>
        <v>0</v>
      </c>
      <c r="J170" s="217"/>
      <c r="K170" s="218"/>
      <c r="L170" s="218"/>
      <c r="M170" s="218"/>
    </row>
    <row r="171" spans="1:13" ht="20.100000000000001" customHeight="1" x14ac:dyDescent="0.3">
      <c r="A171" s="246"/>
      <c r="B171" s="247"/>
      <c r="C171" s="295">
        <v>1</v>
      </c>
      <c r="D171" s="891" t="s">
        <v>152</v>
      </c>
      <c r="E171" s="886"/>
      <c r="F171" s="886"/>
      <c r="G171" s="887"/>
      <c r="H171" s="258"/>
      <c r="I171" s="226"/>
      <c r="J171" s="217"/>
      <c r="K171" s="218"/>
      <c r="L171" s="218"/>
      <c r="M171" s="218"/>
    </row>
    <row r="172" spans="1:13" ht="20.100000000000001" customHeight="1" x14ac:dyDescent="0.3">
      <c r="A172" s="246"/>
      <c r="B172" s="247"/>
      <c r="C172" s="294">
        <v>2</v>
      </c>
      <c r="D172" s="891" t="s">
        <v>153</v>
      </c>
      <c r="E172" s="886"/>
      <c r="F172" s="886"/>
      <c r="G172" s="887"/>
      <c r="H172" s="258"/>
      <c r="I172" s="226"/>
      <c r="J172" s="217"/>
      <c r="K172" s="218"/>
      <c r="L172" s="218"/>
      <c r="M172" s="218"/>
    </row>
    <row r="173" spans="1:13" ht="20.100000000000001" customHeight="1" x14ac:dyDescent="0.3">
      <c r="A173" s="246"/>
      <c r="B173" s="292"/>
      <c r="C173" s="294">
        <v>3</v>
      </c>
      <c r="D173" s="911" t="s">
        <v>154</v>
      </c>
      <c r="E173" s="912"/>
      <c r="F173" s="912"/>
      <c r="G173" s="913"/>
      <c r="H173" s="258"/>
      <c r="I173" s="226"/>
      <c r="J173" s="217"/>
      <c r="K173" s="218"/>
      <c r="L173" s="218"/>
      <c r="M173" s="218"/>
    </row>
    <row r="174" spans="1:13" ht="20.100000000000001" customHeight="1" x14ac:dyDescent="0.3">
      <c r="A174" s="246"/>
      <c r="B174" s="285" t="s">
        <v>94</v>
      </c>
      <c r="C174" s="891" t="s">
        <v>155</v>
      </c>
      <c r="D174" s="886"/>
      <c r="E174" s="886"/>
      <c r="F174" s="886"/>
      <c r="G174" s="887"/>
      <c r="H174" s="270"/>
      <c r="I174" s="226">
        <f>PENGABDIAN!L49</f>
        <v>0</v>
      </c>
      <c r="J174" s="217"/>
      <c r="K174" s="218"/>
      <c r="L174" s="218"/>
      <c r="M174" s="218"/>
    </row>
    <row r="175" spans="1:13" ht="31.9" customHeight="1" x14ac:dyDescent="0.3">
      <c r="A175" s="246"/>
      <c r="B175" s="287"/>
      <c r="C175" s="305"/>
      <c r="D175" s="891" t="s">
        <v>156</v>
      </c>
      <c r="E175" s="886"/>
      <c r="F175" s="886"/>
      <c r="G175" s="887"/>
      <c r="H175" s="270"/>
      <c r="I175" s="226"/>
      <c r="J175" s="217"/>
      <c r="K175" s="218"/>
      <c r="L175" s="218"/>
      <c r="M175" s="218"/>
    </row>
    <row r="176" spans="1:13" ht="32.450000000000003" customHeight="1" x14ac:dyDescent="0.3">
      <c r="A176" s="637"/>
      <c r="B176" s="285" t="s">
        <v>98</v>
      </c>
      <c r="C176" s="886" t="s">
        <v>569</v>
      </c>
      <c r="D176" s="886"/>
      <c r="E176" s="886"/>
      <c r="F176" s="886"/>
      <c r="G176" s="887"/>
      <c r="H176" s="270"/>
      <c r="I176" s="753">
        <f>PENGABDIAN!L51</f>
        <v>0</v>
      </c>
      <c r="J176" s="309"/>
      <c r="K176" s="218"/>
      <c r="L176" s="218"/>
      <c r="M176" s="218"/>
    </row>
    <row r="177" spans="1:13" ht="72.599999999999994" customHeight="1" x14ac:dyDescent="0.3">
      <c r="A177" s="637"/>
      <c r="B177" s="287"/>
      <c r="C177" s="734"/>
      <c r="D177" s="886" t="s">
        <v>568</v>
      </c>
      <c r="E177" s="886"/>
      <c r="F177" s="886"/>
      <c r="G177" s="887"/>
      <c r="H177" s="270"/>
      <c r="I177" s="753"/>
      <c r="J177" s="309"/>
      <c r="K177" s="218"/>
      <c r="L177" s="218"/>
      <c r="M177" s="218"/>
    </row>
    <row r="178" spans="1:13" ht="32.450000000000003" customHeight="1" x14ac:dyDescent="0.3">
      <c r="A178" s="637"/>
      <c r="B178" s="285" t="s">
        <v>16</v>
      </c>
      <c r="C178" s="886" t="s">
        <v>572</v>
      </c>
      <c r="D178" s="886"/>
      <c r="E178" s="886"/>
      <c r="F178" s="886"/>
      <c r="G178" s="887"/>
      <c r="H178" s="270"/>
      <c r="I178" s="753">
        <f>PENGABDIAN!L53</f>
        <v>0</v>
      </c>
      <c r="J178" s="309"/>
      <c r="K178" s="218"/>
      <c r="L178" s="218"/>
      <c r="M178" s="218"/>
    </row>
    <row r="179" spans="1:13" ht="30.6" customHeight="1" x14ac:dyDescent="0.3">
      <c r="A179" s="637"/>
      <c r="B179" s="287"/>
      <c r="C179" s="754" t="s">
        <v>2</v>
      </c>
      <c r="D179" s="888" t="s">
        <v>573</v>
      </c>
      <c r="E179" s="889"/>
      <c r="F179" s="889"/>
      <c r="G179" s="890"/>
      <c r="H179" s="270"/>
      <c r="I179" s="753"/>
      <c r="J179" s="309"/>
      <c r="K179" s="218"/>
      <c r="L179" s="218"/>
      <c r="M179" s="218"/>
    </row>
    <row r="180" spans="1:13" ht="30.6" customHeight="1" x14ac:dyDescent="0.3">
      <c r="A180" s="637"/>
      <c r="B180" s="292"/>
      <c r="C180" s="754" t="s">
        <v>3</v>
      </c>
      <c r="D180" s="888" t="s">
        <v>574</v>
      </c>
      <c r="E180" s="889"/>
      <c r="F180" s="889"/>
      <c r="G180" s="890"/>
      <c r="H180" s="270"/>
      <c r="I180" s="753"/>
      <c r="J180" s="309"/>
      <c r="K180" s="218"/>
      <c r="L180" s="218"/>
      <c r="M180" s="218"/>
    </row>
    <row r="181" spans="1:13" s="156" customFormat="1" ht="24.95" customHeight="1" x14ac:dyDescent="0.2">
      <c r="A181" s="306"/>
      <c r="B181" s="905" t="s">
        <v>186</v>
      </c>
      <c r="C181" s="906"/>
      <c r="D181" s="906"/>
      <c r="E181" s="906"/>
      <c r="F181" s="906"/>
      <c r="G181" s="907"/>
      <c r="H181" s="307">
        <f>H154+H105+H42+H36</f>
        <v>0</v>
      </c>
      <c r="I181" s="807">
        <f>I154+I105+I42+I36</f>
        <v>180</v>
      </c>
      <c r="J181" s="807">
        <f>J154+J105+J42+J36</f>
        <v>180</v>
      </c>
      <c r="K181" s="230"/>
      <c r="L181" s="230"/>
      <c r="M181" s="230"/>
    </row>
    <row r="182" spans="1:13" ht="15" x14ac:dyDescent="0.3">
      <c r="A182" s="954" t="s">
        <v>1</v>
      </c>
      <c r="B182" s="953" t="s">
        <v>51</v>
      </c>
      <c r="C182" s="953"/>
      <c r="D182" s="953"/>
      <c r="E182" s="953"/>
      <c r="F182" s="953"/>
      <c r="G182" s="953"/>
      <c r="H182" s="953"/>
      <c r="I182" s="953"/>
      <c r="J182" s="953"/>
      <c r="K182" s="953"/>
      <c r="L182" s="953"/>
      <c r="M182" s="953"/>
    </row>
    <row r="183" spans="1:13" ht="15" x14ac:dyDescent="0.3">
      <c r="A183" s="954"/>
      <c r="B183" s="954" t="s">
        <v>52</v>
      </c>
      <c r="C183" s="954"/>
      <c r="D183" s="954"/>
      <c r="E183" s="954"/>
      <c r="F183" s="954"/>
      <c r="G183" s="954"/>
      <c r="H183" s="953" t="s">
        <v>53</v>
      </c>
      <c r="I183" s="953"/>
      <c r="J183" s="953"/>
      <c r="K183" s="953"/>
      <c r="L183" s="953"/>
      <c r="M183" s="953"/>
    </row>
    <row r="184" spans="1:13" ht="15" x14ac:dyDescent="0.3">
      <c r="A184" s="954"/>
      <c r="B184" s="954"/>
      <c r="C184" s="954"/>
      <c r="D184" s="954"/>
      <c r="E184" s="954"/>
      <c r="F184" s="954"/>
      <c r="G184" s="954"/>
      <c r="H184" s="953" t="s">
        <v>54</v>
      </c>
      <c r="I184" s="953"/>
      <c r="J184" s="953"/>
      <c r="K184" s="953" t="s">
        <v>55</v>
      </c>
      <c r="L184" s="953"/>
      <c r="M184" s="953"/>
    </row>
    <row r="185" spans="1:13" ht="15" x14ac:dyDescent="0.3">
      <c r="A185" s="954"/>
      <c r="B185" s="954"/>
      <c r="C185" s="954"/>
      <c r="D185" s="954"/>
      <c r="E185" s="954"/>
      <c r="F185" s="954"/>
      <c r="G185" s="954"/>
      <c r="H185" s="194" t="s">
        <v>56</v>
      </c>
      <c r="I185" s="194" t="s">
        <v>57</v>
      </c>
      <c r="J185" s="194" t="s">
        <v>58</v>
      </c>
      <c r="K185" s="194" t="s">
        <v>56</v>
      </c>
      <c r="L185" s="194" t="s">
        <v>57</v>
      </c>
      <c r="M185" s="194" t="s">
        <v>58</v>
      </c>
    </row>
    <row r="186" spans="1:13" ht="15" x14ac:dyDescent="0.3">
      <c r="A186" s="194">
        <v>1</v>
      </c>
      <c r="B186" s="953">
        <v>2</v>
      </c>
      <c r="C186" s="953"/>
      <c r="D186" s="953"/>
      <c r="E186" s="953"/>
      <c r="F186" s="953"/>
      <c r="G186" s="953"/>
      <c r="H186" s="194">
        <v>3</v>
      </c>
      <c r="I186" s="194">
        <v>4</v>
      </c>
      <c r="J186" s="194">
        <v>5</v>
      </c>
      <c r="K186" s="194">
        <v>6</v>
      </c>
      <c r="L186" s="194">
        <v>7</v>
      </c>
      <c r="M186" s="194">
        <v>8</v>
      </c>
    </row>
    <row r="187" spans="1:13" s="9" customFormat="1" ht="25.5" customHeight="1" x14ac:dyDescent="0.25">
      <c r="A187" s="227" t="s">
        <v>71</v>
      </c>
      <c r="B187" s="902" t="s">
        <v>202</v>
      </c>
      <c r="C187" s="903"/>
      <c r="D187" s="903"/>
      <c r="E187" s="903"/>
      <c r="F187" s="903"/>
      <c r="G187" s="904"/>
      <c r="H187" s="296">
        <f>PAK!F27</f>
        <v>0</v>
      </c>
      <c r="I187" s="229">
        <f>(I188+I191+I198+I207+I209+I212+I219+I228+I237+I241+I243)</f>
        <v>10</v>
      </c>
      <c r="J187" s="809">
        <f>I187+H187</f>
        <v>10</v>
      </c>
      <c r="K187" s="297"/>
      <c r="L187" s="297"/>
      <c r="M187" s="297"/>
    </row>
    <row r="188" spans="1:13" ht="33.75" customHeight="1" x14ac:dyDescent="0.3">
      <c r="A188" s="246"/>
      <c r="B188" s="290" t="s">
        <v>10</v>
      </c>
      <c r="C188" s="896" t="s">
        <v>157</v>
      </c>
      <c r="D188" s="897"/>
      <c r="E188" s="897"/>
      <c r="F188" s="897"/>
      <c r="G188" s="898"/>
      <c r="H188" s="258"/>
      <c r="I188" s="226">
        <f>PENUNJANG!L23</f>
        <v>2</v>
      </c>
      <c r="J188" s="217"/>
      <c r="K188" s="218"/>
      <c r="L188" s="218"/>
      <c r="M188" s="218"/>
    </row>
    <row r="189" spans="1:13" ht="20.100000000000001" customHeight="1" x14ac:dyDescent="0.3">
      <c r="A189" s="246"/>
      <c r="B189" s="287"/>
      <c r="C189" s="294">
        <v>1</v>
      </c>
      <c r="D189" s="901" t="s">
        <v>158</v>
      </c>
      <c r="E189" s="901"/>
      <c r="F189" s="901"/>
      <c r="G189" s="901"/>
      <c r="H189" s="258"/>
      <c r="I189" s="226"/>
      <c r="J189" s="217"/>
      <c r="K189" s="218"/>
      <c r="L189" s="218"/>
      <c r="M189" s="218"/>
    </row>
    <row r="190" spans="1:13" ht="20.100000000000001" customHeight="1" x14ac:dyDescent="0.3">
      <c r="A190" s="246"/>
      <c r="B190" s="292"/>
      <c r="C190" s="294">
        <v>2</v>
      </c>
      <c r="D190" s="899" t="s">
        <v>159</v>
      </c>
      <c r="E190" s="899"/>
      <c r="F190" s="899"/>
      <c r="G190" s="899"/>
      <c r="H190" s="258"/>
      <c r="I190" s="226"/>
      <c r="J190" s="217"/>
      <c r="K190" s="218"/>
      <c r="L190" s="218"/>
      <c r="M190" s="218"/>
    </row>
    <row r="191" spans="1:13" ht="18" customHeight="1" x14ac:dyDescent="0.3">
      <c r="A191" s="246"/>
      <c r="B191" s="290" t="s">
        <v>9</v>
      </c>
      <c r="C191" s="900" t="s">
        <v>160</v>
      </c>
      <c r="D191" s="900"/>
      <c r="E191" s="900"/>
      <c r="F191" s="900"/>
      <c r="G191" s="900"/>
      <c r="H191" s="258"/>
      <c r="I191" s="226">
        <f>PENUNJANG!L27</f>
        <v>0</v>
      </c>
      <c r="J191" s="217"/>
      <c r="K191" s="218"/>
      <c r="L191" s="218"/>
      <c r="M191" s="218"/>
    </row>
    <row r="192" spans="1:13" ht="20.100000000000001" customHeight="1" x14ac:dyDescent="0.3">
      <c r="A192" s="246"/>
      <c r="B192" s="287"/>
      <c r="C192" s="285">
        <v>1</v>
      </c>
      <c r="D192" s="899" t="s">
        <v>161</v>
      </c>
      <c r="E192" s="899"/>
      <c r="F192" s="899"/>
      <c r="G192" s="899"/>
      <c r="H192" s="258"/>
      <c r="I192" s="226"/>
      <c r="J192" s="217"/>
      <c r="K192" s="218"/>
      <c r="L192" s="218"/>
      <c r="M192" s="218"/>
    </row>
    <row r="193" spans="1:13" ht="20.100000000000001" customHeight="1" x14ac:dyDescent="0.3">
      <c r="A193" s="250"/>
      <c r="B193" s="287"/>
      <c r="C193" s="247"/>
      <c r="D193" s="249" t="s">
        <v>0</v>
      </c>
      <c r="E193" s="899" t="s">
        <v>27</v>
      </c>
      <c r="F193" s="899"/>
      <c r="G193" s="899"/>
      <c r="H193" s="252"/>
      <c r="I193" s="253"/>
      <c r="J193" s="253"/>
      <c r="K193" s="253"/>
      <c r="L193" s="253"/>
      <c r="M193" s="253"/>
    </row>
    <row r="194" spans="1:13" ht="20.100000000000001" customHeight="1" x14ac:dyDescent="0.3">
      <c r="A194" s="250"/>
      <c r="B194" s="287"/>
      <c r="C194" s="292"/>
      <c r="D194" s="249" t="s">
        <v>21</v>
      </c>
      <c r="E194" s="901" t="s">
        <v>24</v>
      </c>
      <c r="F194" s="901"/>
      <c r="G194" s="901"/>
      <c r="H194" s="254"/>
      <c r="I194" s="255"/>
      <c r="J194" s="255"/>
      <c r="K194" s="255"/>
      <c r="L194" s="255"/>
      <c r="M194" s="255"/>
    </row>
    <row r="195" spans="1:13" ht="20.100000000000001" customHeight="1" x14ac:dyDescent="0.3">
      <c r="A195" s="250"/>
      <c r="B195" s="287"/>
      <c r="C195" s="285">
        <v>2</v>
      </c>
      <c r="D195" s="899" t="s">
        <v>162</v>
      </c>
      <c r="E195" s="899"/>
      <c r="F195" s="899"/>
      <c r="G195" s="899"/>
      <c r="H195" s="254"/>
      <c r="I195" s="255"/>
      <c r="J195" s="255"/>
      <c r="K195" s="255"/>
      <c r="L195" s="255"/>
      <c r="M195" s="255"/>
    </row>
    <row r="196" spans="1:13" ht="20.100000000000001" customHeight="1" x14ac:dyDescent="0.3">
      <c r="A196" s="250"/>
      <c r="B196" s="247"/>
      <c r="C196" s="287"/>
      <c r="D196" s="249" t="s">
        <v>0</v>
      </c>
      <c r="E196" s="899" t="s">
        <v>27</v>
      </c>
      <c r="F196" s="899"/>
      <c r="G196" s="899"/>
      <c r="H196" s="196"/>
      <c r="I196" s="194"/>
      <c r="J196" s="194"/>
      <c r="K196" s="194"/>
      <c r="L196" s="194"/>
      <c r="M196" s="194"/>
    </row>
    <row r="197" spans="1:13" s="193" customFormat="1" ht="20.100000000000001" customHeight="1" x14ac:dyDescent="0.25">
      <c r="A197" s="209"/>
      <c r="B197" s="241"/>
      <c r="C197" s="292"/>
      <c r="D197" s="249" t="s">
        <v>21</v>
      </c>
      <c r="E197" s="901" t="s">
        <v>24</v>
      </c>
      <c r="F197" s="901"/>
      <c r="G197" s="901"/>
      <c r="H197" s="196"/>
      <c r="I197" s="194"/>
      <c r="J197" s="194"/>
      <c r="K197" s="194"/>
      <c r="L197" s="194"/>
      <c r="M197" s="194"/>
    </row>
    <row r="198" spans="1:13" ht="20.100000000000001" customHeight="1" x14ac:dyDescent="0.3">
      <c r="A198" s="246"/>
      <c r="B198" s="238" t="s">
        <v>11</v>
      </c>
      <c r="C198" s="899" t="s">
        <v>163</v>
      </c>
      <c r="D198" s="899"/>
      <c r="E198" s="899"/>
      <c r="F198" s="899"/>
      <c r="G198" s="899"/>
      <c r="H198" s="258"/>
      <c r="I198" s="226">
        <f>PENUNJANG!L34</f>
        <v>0</v>
      </c>
      <c r="J198" s="217"/>
      <c r="K198" s="218"/>
      <c r="L198" s="218"/>
      <c r="M198" s="218"/>
    </row>
    <row r="199" spans="1:13" ht="20.100000000000001" customHeight="1" x14ac:dyDescent="0.3">
      <c r="A199" s="246"/>
      <c r="B199" s="247"/>
      <c r="C199" s="285">
        <v>1</v>
      </c>
      <c r="D199" s="899" t="s">
        <v>140</v>
      </c>
      <c r="E199" s="899"/>
      <c r="F199" s="899"/>
      <c r="G199" s="899"/>
      <c r="H199" s="258"/>
      <c r="I199" s="226"/>
      <c r="J199" s="217"/>
      <c r="K199" s="218"/>
      <c r="L199" s="218"/>
      <c r="M199" s="218"/>
    </row>
    <row r="200" spans="1:13" ht="20.100000000000001" customHeight="1" x14ac:dyDescent="0.3">
      <c r="A200" s="246"/>
      <c r="B200" s="247"/>
      <c r="C200" s="287"/>
      <c r="D200" s="249" t="s">
        <v>0</v>
      </c>
      <c r="E200" s="901" t="s">
        <v>164</v>
      </c>
      <c r="F200" s="901"/>
      <c r="G200" s="901"/>
      <c r="H200" s="258"/>
      <c r="I200" s="226"/>
      <c r="J200" s="217"/>
      <c r="K200" s="218"/>
      <c r="L200" s="218"/>
      <c r="M200" s="218"/>
    </row>
    <row r="201" spans="1:13" ht="20.100000000000001" customHeight="1" x14ac:dyDescent="0.3">
      <c r="A201" s="246"/>
      <c r="B201" s="247"/>
      <c r="C201" s="287"/>
      <c r="D201" s="249" t="s">
        <v>21</v>
      </c>
      <c r="E201" s="901" t="s">
        <v>165</v>
      </c>
      <c r="F201" s="901"/>
      <c r="G201" s="901"/>
      <c r="H201" s="258"/>
      <c r="I201" s="226"/>
      <c r="J201" s="217"/>
      <c r="K201" s="218"/>
      <c r="L201" s="218"/>
      <c r="M201" s="218"/>
    </row>
    <row r="202" spans="1:13" ht="20.100000000000001" customHeight="1" x14ac:dyDescent="0.3">
      <c r="A202" s="246"/>
      <c r="B202" s="247"/>
      <c r="C202" s="292"/>
      <c r="D202" s="249" t="s">
        <v>25</v>
      </c>
      <c r="E202" s="901" t="s">
        <v>24</v>
      </c>
      <c r="F202" s="901"/>
      <c r="G202" s="901"/>
      <c r="H202" s="258"/>
      <c r="I202" s="226"/>
      <c r="J202" s="217"/>
      <c r="K202" s="218"/>
      <c r="L202" s="218"/>
      <c r="M202" s="218"/>
    </row>
    <row r="203" spans="1:13" ht="20.100000000000001" customHeight="1" x14ac:dyDescent="0.3">
      <c r="A203" s="246"/>
      <c r="B203" s="247"/>
      <c r="C203" s="285">
        <v>2</v>
      </c>
      <c r="D203" s="899" t="s">
        <v>141</v>
      </c>
      <c r="E203" s="899"/>
      <c r="F203" s="899"/>
      <c r="G203" s="899"/>
      <c r="H203" s="258"/>
      <c r="I203" s="226"/>
      <c r="J203" s="217"/>
      <c r="K203" s="218"/>
      <c r="L203" s="218"/>
      <c r="M203" s="218"/>
    </row>
    <row r="204" spans="1:13" ht="20.100000000000001" customHeight="1" x14ac:dyDescent="0.3">
      <c r="A204" s="246"/>
      <c r="B204" s="247"/>
      <c r="C204" s="287"/>
      <c r="D204" s="249" t="s">
        <v>0</v>
      </c>
      <c r="E204" s="901" t="s">
        <v>164</v>
      </c>
      <c r="F204" s="901"/>
      <c r="G204" s="901"/>
      <c r="H204" s="258"/>
      <c r="I204" s="226"/>
      <c r="J204" s="217"/>
      <c r="K204" s="218"/>
      <c r="L204" s="218"/>
      <c r="M204" s="218"/>
    </row>
    <row r="205" spans="1:13" ht="20.100000000000001" customHeight="1" x14ac:dyDescent="0.3">
      <c r="A205" s="246"/>
      <c r="B205" s="247"/>
      <c r="C205" s="287"/>
      <c r="D205" s="249" t="s">
        <v>21</v>
      </c>
      <c r="E205" s="901" t="s">
        <v>165</v>
      </c>
      <c r="F205" s="901"/>
      <c r="G205" s="901"/>
      <c r="H205" s="258"/>
      <c r="I205" s="226"/>
      <c r="J205" s="217"/>
      <c r="K205" s="218"/>
      <c r="L205" s="218"/>
      <c r="M205" s="218"/>
    </row>
    <row r="206" spans="1:13" ht="20.100000000000001" customHeight="1" x14ac:dyDescent="0.3">
      <c r="A206" s="246"/>
      <c r="B206" s="241"/>
      <c r="C206" s="292"/>
      <c r="D206" s="249" t="s">
        <v>25</v>
      </c>
      <c r="E206" s="901" t="s">
        <v>24</v>
      </c>
      <c r="F206" s="901"/>
      <c r="G206" s="901"/>
      <c r="H206" s="258"/>
      <c r="I206" s="226"/>
      <c r="J206" s="217"/>
      <c r="K206" s="218"/>
      <c r="L206" s="218"/>
      <c r="M206" s="218"/>
    </row>
    <row r="207" spans="1:13" ht="20.100000000000001" customHeight="1" x14ac:dyDescent="0.3">
      <c r="A207" s="246"/>
      <c r="B207" s="238" t="s">
        <v>13</v>
      </c>
      <c r="C207" s="899" t="s">
        <v>166</v>
      </c>
      <c r="D207" s="899"/>
      <c r="E207" s="899"/>
      <c r="F207" s="899"/>
      <c r="G207" s="899"/>
      <c r="H207" s="258"/>
      <c r="I207" s="226">
        <f>PENUNJANG!L43</f>
        <v>0</v>
      </c>
      <c r="J207" s="217"/>
      <c r="K207" s="218"/>
      <c r="L207" s="218"/>
      <c r="M207" s="218"/>
    </row>
    <row r="208" spans="1:13" ht="33.75" customHeight="1" x14ac:dyDescent="0.3">
      <c r="A208" s="299"/>
      <c r="B208" s="241"/>
      <c r="C208" s="242"/>
      <c r="D208" s="899" t="s">
        <v>167</v>
      </c>
      <c r="E208" s="899"/>
      <c r="F208" s="899"/>
      <c r="G208" s="899"/>
      <c r="H208" s="258"/>
      <c r="I208" s="226"/>
      <c r="J208" s="217"/>
      <c r="K208" s="218"/>
      <c r="L208" s="218"/>
      <c r="M208" s="218"/>
    </row>
    <row r="209" spans="1:13" ht="21.6" customHeight="1" x14ac:dyDescent="0.3">
      <c r="A209" s="246"/>
      <c r="B209" s="232" t="s">
        <v>94</v>
      </c>
      <c r="C209" s="900" t="s">
        <v>168</v>
      </c>
      <c r="D209" s="900"/>
      <c r="E209" s="900"/>
      <c r="F209" s="900"/>
      <c r="G209" s="900"/>
      <c r="H209" s="258"/>
      <c r="I209" s="226">
        <f>DUPAK!J210</f>
        <v>0</v>
      </c>
      <c r="J209" s="217"/>
      <c r="K209" s="218"/>
      <c r="L209" s="218"/>
      <c r="M209" s="218"/>
    </row>
    <row r="210" spans="1:13" ht="20.100000000000001" customHeight="1" x14ac:dyDescent="0.3">
      <c r="A210" s="246"/>
      <c r="B210" s="247"/>
      <c r="C210" s="285">
        <v>1</v>
      </c>
      <c r="D210" s="964" t="s">
        <v>169</v>
      </c>
      <c r="E210" s="964"/>
      <c r="F210" s="964"/>
      <c r="G210" s="964"/>
      <c r="H210" s="298"/>
      <c r="I210" s="226"/>
      <c r="J210" s="210"/>
      <c r="K210" s="269"/>
      <c r="L210" s="269"/>
      <c r="M210" s="269"/>
    </row>
    <row r="211" spans="1:13" ht="20.100000000000001" customHeight="1" x14ac:dyDescent="0.3">
      <c r="A211" s="266"/>
      <c r="B211" s="241"/>
      <c r="C211" s="294">
        <v>2</v>
      </c>
      <c r="D211" s="899" t="s">
        <v>170</v>
      </c>
      <c r="E211" s="899"/>
      <c r="F211" s="899"/>
      <c r="G211" s="899"/>
      <c r="H211" s="258"/>
      <c r="I211" s="226"/>
      <c r="J211" s="217"/>
      <c r="K211" s="218"/>
      <c r="L211" s="218"/>
      <c r="M211" s="218"/>
    </row>
    <row r="212" spans="1:13" ht="20.100000000000001" customHeight="1" x14ac:dyDescent="0.3">
      <c r="A212" s="266"/>
      <c r="B212" s="238" t="s">
        <v>98</v>
      </c>
      <c r="C212" s="899" t="s">
        <v>171</v>
      </c>
      <c r="D212" s="899"/>
      <c r="E212" s="899"/>
      <c r="F212" s="899"/>
      <c r="G212" s="899"/>
      <c r="H212" s="258"/>
      <c r="I212" s="226">
        <f>PENUNJANG!L48</f>
        <v>8</v>
      </c>
      <c r="J212" s="217"/>
      <c r="K212" s="218"/>
      <c r="L212" s="218"/>
      <c r="M212" s="218"/>
    </row>
    <row r="213" spans="1:13" ht="20.100000000000001" customHeight="1" x14ac:dyDescent="0.3">
      <c r="A213" s="266"/>
      <c r="B213" s="247"/>
      <c r="C213" s="285">
        <v>1</v>
      </c>
      <c r="D213" s="899" t="s">
        <v>172</v>
      </c>
      <c r="E213" s="899"/>
      <c r="F213" s="899"/>
      <c r="G213" s="899"/>
      <c r="H213" s="258"/>
      <c r="I213" s="226"/>
      <c r="J213" s="217"/>
      <c r="K213" s="218"/>
      <c r="L213" s="218"/>
      <c r="M213" s="218"/>
    </row>
    <row r="214" spans="1:13" ht="20.100000000000001" customHeight="1" x14ac:dyDescent="0.3">
      <c r="A214" s="246"/>
      <c r="B214" s="247"/>
      <c r="C214" s="287"/>
      <c r="D214" s="249" t="s">
        <v>0</v>
      </c>
      <c r="E214" s="892" t="s">
        <v>23</v>
      </c>
      <c r="F214" s="893"/>
      <c r="G214" s="894"/>
      <c r="H214" s="258"/>
      <c r="I214" s="226"/>
      <c r="J214" s="217"/>
      <c r="K214" s="218"/>
      <c r="L214" s="218"/>
      <c r="M214" s="218"/>
    </row>
    <row r="215" spans="1:13" ht="20.100000000000001" customHeight="1" x14ac:dyDescent="0.3">
      <c r="A215" s="246"/>
      <c r="B215" s="247"/>
      <c r="C215" s="292"/>
      <c r="D215" s="249" t="s">
        <v>21</v>
      </c>
      <c r="E215" s="901" t="s">
        <v>24</v>
      </c>
      <c r="F215" s="901"/>
      <c r="G215" s="901"/>
      <c r="H215" s="258"/>
      <c r="I215" s="226"/>
      <c r="J215" s="217"/>
      <c r="K215" s="218"/>
      <c r="L215" s="218"/>
      <c r="M215" s="218"/>
    </row>
    <row r="216" spans="1:13" ht="20.100000000000001" customHeight="1" x14ac:dyDescent="0.3">
      <c r="A216" s="256"/>
      <c r="B216" s="247"/>
      <c r="C216" s="285">
        <v>2</v>
      </c>
      <c r="D216" s="899" t="s">
        <v>173</v>
      </c>
      <c r="E216" s="899"/>
      <c r="F216" s="899"/>
      <c r="G216" s="899"/>
      <c r="H216" s="258"/>
      <c r="I216" s="226"/>
      <c r="J216" s="217"/>
      <c r="K216" s="218"/>
      <c r="L216" s="218"/>
      <c r="M216" s="218"/>
    </row>
    <row r="217" spans="1:13" ht="20.100000000000001" customHeight="1" x14ac:dyDescent="0.3">
      <c r="A217" s="256"/>
      <c r="B217" s="247"/>
      <c r="C217" s="287"/>
      <c r="D217" s="249" t="s">
        <v>0</v>
      </c>
      <c r="E217" s="892" t="s">
        <v>23</v>
      </c>
      <c r="F217" s="893"/>
      <c r="G217" s="894"/>
      <c r="H217" s="258"/>
      <c r="I217" s="226"/>
      <c r="J217" s="217"/>
      <c r="K217" s="218"/>
      <c r="L217" s="218"/>
      <c r="M217" s="218"/>
    </row>
    <row r="218" spans="1:13" ht="20.100000000000001" customHeight="1" x14ac:dyDescent="0.3">
      <c r="A218" s="256"/>
      <c r="B218" s="241"/>
      <c r="C218" s="292"/>
      <c r="D218" s="249" t="s">
        <v>21</v>
      </c>
      <c r="E218" s="892" t="s">
        <v>24</v>
      </c>
      <c r="F218" s="893"/>
      <c r="G218" s="894"/>
      <c r="H218" s="258"/>
      <c r="I218" s="226"/>
      <c r="J218" s="217"/>
      <c r="K218" s="218"/>
      <c r="L218" s="218"/>
      <c r="M218" s="218"/>
    </row>
    <row r="219" spans="1:13" ht="20.100000000000001" customHeight="1" x14ac:dyDescent="0.3">
      <c r="A219" s="246"/>
      <c r="B219" s="287" t="s">
        <v>16</v>
      </c>
      <c r="C219" s="899" t="s">
        <v>174</v>
      </c>
      <c r="D219" s="899"/>
      <c r="E219" s="899"/>
      <c r="F219" s="899"/>
      <c r="G219" s="899"/>
      <c r="H219" s="258"/>
      <c r="I219" s="226">
        <f>PENUNJANG!L59</f>
        <v>0</v>
      </c>
      <c r="J219" s="217"/>
      <c r="K219" s="218"/>
      <c r="L219" s="218"/>
      <c r="M219" s="218"/>
    </row>
    <row r="220" spans="1:13" ht="20.100000000000001" customHeight="1" x14ac:dyDescent="0.3">
      <c r="A220" s="246"/>
      <c r="B220" s="287"/>
      <c r="C220" s="290">
        <v>1</v>
      </c>
      <c r="D220" s="900" t="s">
        <v>175</v>
      </c>
      <c r="E220" s="900"/>
      <c r="F220" s="900"/>
      <c r="G220" s="900"/>
      <c r="H220" s="258"/>
      <c r="I220" s="226"/>
      <c r="J220" s="217"/>
      <c r="K220" s="218"/>
      <c r="L220" s="218"/>
      <c r="M220" s="218"/>
    </row>
    <row r="221" spans="1:13" ht="20.100000000000001" customHeight="1" x14ac:dyDescent="0.3">
      <c r="A221" s="246"/>
      <c r="B221" s="247"/>
      <c r="C221" s="287"/>
      <c r="D221" s="249" t="s">
        <v>0</v>
      </c>
      <c r="E221" s="899" t="s">
        <v>26</v>
      </c>
      <c r="F221" s="899"/>
      <c r="G221" s="899"/>
      <c r="H221" s="258"/>
      <c r="I221" s="226"/>
      <c r="J221" s="217"/>
      <c r="K221" s="218"/>
      <c r="L221" s="218"/>
      <c r="M221" s="218"/>
    </row>
    <row r="222" spans="1:13" ht="20.100000000000001" customHeight="1" x14ac:dyDescent="0.3">
      <c r="A222" s="246"/>
      <c r="B222" s="287"/>
      <c r="C222" s="287"/>
      <c r="D222" s="249" t="s">
        <v>21</v>
      </c>
      <c r="E222" s="899" t="s">
        <v>14</v>
      </c>
      <c r="F222" s="899"/>
      <c r="G222" s="899"/>
      <c r="H222" s="258"/>
      <c r="I222" s="226"/>
      <c r="J222" s="217"/>
      <c r="K222" s="218"/>
      <c r="L222" s="218"/>
      <c r="M222" s="218"/>
    </row>
    <row r="223" spans="1:13" ht="20.100000000000001" customHeight="1" x14ac:dyDescent="0.3">
      <c r="A223" s="246"/>
      <c r="B223" s="287"/>
      <c r="C223" s="292"/>
      <c r="D223" s="249" t="s">
        <v>25</v>
      </c>
      <c r="E223" s="899" t="s">
        <v>15</v>
      </c>
      <c r="F223" s="899"/>
      <c r="G223" s="899"/>
      <c r="H223" s="258"/>
      <c r="I223" s="226"/>
      <c r="J223" s="217"/>
      <c r="K223" s="218"/>
      <c r="L223" s="218"/>
      <c r="M223" s="218"/>
    </row>
    <row r="224" spans="1:13" ht="20.100000000000001" customHeight="1" x14ac:dyDescent="0.3">
      <c r="A224" s="246"/>
      <c r="B224" s="287"/>
      <c r="C224" s="285">
        <v>2</v>
      </c>
      <c r="D224" s="899" t="s">
        <v>176</v>
      </c>
      <c r="E224" s="899"/>
      <c r="F224" s="899"/>
      <c r="G224" s="899"/>
      <c r="H224" s="258"/>
      <c r="I224" s="226"/>
      <c r="J224" s="217"/>
      <c r="K224" s="218"/>
      <c r="L224" s="218"/>
      <c r="M224" s="218"/>
    </row>
    <row r="225" spans="1:13" ht="20.100000000000001" customHeight="1" x14ac:dyDescent="0.3">
      <c r="A225" s="246"/>
      <c r="B225" s="287"/>
      <c r="C225" s="287"/>
      <c r="D225" s="249" t="s">
        <v>0</v>
      </c>
      <c r="E225" s="901" t="s">
        <v>140</v>
      </c>
      <c r="F225" s="901"/>
      <c r="G225" s="901"/>
      <c r="H225" s="258"/>
      <c r="I225" s="226"/>
      <c r="J225" s="217"/>
      <c r="K225" s="218"/>
      <c r="L225" s="218"/>
      <c r="M225" s="218"/>
    </row>
    <row r="226" spans="1:13" ht="20.100000000000001" customHeight="1" x14ac:dyDescent="0.3">
      <c r="A226" s="246"/>
      <c r="B226" s="287"/>
      <c r="C226" s="287"/>
      <c r="D226" s="249" t="s">
        <v>21</v>
      </c>
      <c r="E226" s="901" t="s">
        <v>141</v>
      </c>
      <c r="F226" s="901"/>
      <c r="G226" s="901"/>
      <c r="H226" s="258"/>
      <c r="I226" s="226"/>
      <c r="J226" s="217"/>
      <c r="K226" s="218"/>
      <c r="L226" s="218"/>
      <c r="M226" s="218"/>
    </row>
    <row r="227" spans="1:13" ht="20.100000000000001" customHeight="1" x14ac:dyDescent="0.3">
      <c r="A227" s="246"/>
      <c r="B227" s="292"/>
      <c r="C227" s="292"/>
      <c r="D227" s="249" t="s">
        <v>25</v>
      </c>
      <c r="E227" s="901" t="s">
        <v>177</v>
      </c>
      <c r="F227" s="901"/>
      <c r="G227" s="901"/>
      <c r="H227" s="258"/>
      <c r="I227" s="226"/>
      <c r="J227" s="217"/>
      <c r="K227" s="218"/>
      <c r="L227" s="218"/>
      <c r="M227" s="218"/>
    </row>
    <row r="228" spans="1:13" ht="30" customHeight="1" x14ac:dyDescent="0.3">
      <c r="A228" s="246"/>
      <c r="B228" s="232" t="s">
        <v>103</v>
      </c>
      <c r="C228" s="900" t="s">
        <v>195</v>
      </c>
      <c r="D228" s="900"/>
      <c r="E228" s="900"/>
      <c r="F228" s="900"/>
      <c r="G228" s="900"/>
      <c r="H228" s="309"/>
      <c r="I228" s="226">
        <f>PENUNJANG!L68</f>
        <v>0</v>
      </c>
      <c r="J228" s="217"/>
      <c r="K228" s="218"/>
      <c r="L228" s="218"/>
      <c r="M228" s="218"/>
    </row>
    <row r="229" spans="1:13" ht="20.100000000000001" customHeight="1" x14ac:dyDescent="0.3">
      <c r="A229" s="246"/>
      <c r="B229" s="247"/>
      <c r="C229" s="294">
        <v>1</v>
      </c>
      <c r="D229" s="899" t="s">
        <v>196</v>
      </c>
      <c r="E229" s="899"/>
      <c r="F229" s="899"/>
      <c r="G229" s="899"/>
      <c r="H229" s="309"/>
      <c r="I229" s="226"/>
      <c r="J229" s="217"/>
      <c r="K229" s="218"/>
      <c r="L229" s="218"/>
      <c r="M229" s="218"/>
    </row>
    <row r="230" spans="1:13" ht="20.100000000000001" customHeight="1" x14ac:dyDescent="0.3">
      <c r="A230" s="246"/>
      <c r="B230" s="247"/>
      <c r="C230" s="294">
        <v>2</v>
      </c>
      <c r="D230" s="899" t="s">
        <v>197</v>
      </c>
      <c r="E230" s="899"/>
      <c r="F230" s="899"/>
      <c r="G230" s="899"/>
      <c r="H230" s="258"/>
      <c r="I230" s="226"/>
      <c r="J230" s="217"/>
      <c r="K230" s="218"/>
      <c r="L230" s="218"/>
      <c r="M230" s="218"/>
    </row>
    <row r="231" spans="1:13" ht="20.100000000000001" customHeight="1" x14ac:dyDescent="0.3">
      <c r="A231" s="246"/>
      <c r="B231" s="292"/>
      <c r="C231" s="294">
        <v>3</v>
      </c>
      <c r="D231" s="899" t="s">
        <v>178</v>
      </c>
      <c r="E231" s="899"/>
      <c r="F231" s="899"/>
      <c r="G231" s="899"/>
      <c r="H231" s="258"/>
      <c r="I231" s="226"/>
      <c r="J231" s="217"/>
      <c r="K231" s="218"/>
      <c r="L231" s="218"/>
      <c r="M231" s="218"/>
    </row>
    <row r="232" spans="1:13" ht="15" x14ac:dyDescent="0.3">
      <c r="A232" s="954" t="s">
        <v>1</v>
      </c>
      <c r="B232" s="953" t="s">
        <v>51</v>
      </c>
      <c r="C232" s="953"/>
      <c r="D232" s="953"/>
      <c r="E232" s="953"/>
      <c r="F232" s="953"/>
      <c r="G232" s="953"/>
      <c r="H232" s="953"/>
      <c r="I232" s="953"/>
      <c r="J232" s="953"/>
      <c r="K232" s="953"/>
      <c r="L232" s="953"/>
      <c r="M232" s="953"/>
    </row>
    <row r="233" spans="1:13" ht="15" x14ac:dyDescent="0.3">
      <c r="A233" s="954"/>
      <c r="B233" s="954" t="s">
        <v>52</v>
      </c>
      <c r="C233" s="954"/>
      <c r="D233" s="954"/>
      <c r="E233" s="954"/>
      <c r="F233" s="954"/>
      <c r="G233" s="954"/>
      <c r="H233" s="953" t="s">
        <v>53</v>
      </c>
      <c r="I233" s="953"/>
      <c r="J233" s="953"/>
      <c r="K233" s="953"/>
      <c r="L233" s="953"/>
      <c r="M233" s="953"/>
    </row>
    <row r="234" spans="1:13" ht="15" x14ac:dyDescent="0.3">
      <c r="A234" s="954"/>
      <c r="B234" s="954"/>
      <c r="C234" s="954"/>
      <c r="D234" s="954"/>
      <c r="E234" s="954"/>
      <c r="F234" s="954"/>
      <c r="G234" s="954"/>
      <c r="H234" s="953" t="s">
        <v>54</v>
      </c>
      <c r="I234" s="953"/>
      <c r="J234" s="953"/>
      <c r="K234" s="953" t="s">
        <v>55</v>
      </c>
      <c r="L234" s="953"/>
      <c r="M234" s="953"/>
    </row>
    <row r="235" spans="1:13" ht="15" x14ac:dyDescent="0.3">
      <c r="A235" s="954"/>
      <c r="B235" s="954"/>
      <c r="C235" s="954"/>
      <c r="D235" s="954"/>
      <c r="E235" s="954"/>
      <c r="F235" s="954"/>
      <c r="G235" s="954"/>
      <c r="H235" s="260" t="s">
        <v>56</v>
      </c>
      <c r="I235" s="260" t="s">
        <v>57</v>
      </c>
      <c r="J235" s="260" t="s">
        <v>58</v>
      </c>
      <c r="K235" s="260" t="s">
        <v>56</v>
      </c>
      <c r="L235" s="260" t="s">
        <v>57</v>
      </c>
      <c r="M235" s="260" t="s">
        <v>58</v>
      </c>
    </row>
    <row r="236" spans="1:13" ht="15" x14ac:dyDescent="0.3">
      <c r="A236" s="260">
        <v>1</v>
      </c>
      <c r="B236" s="953">
        <v>2</v>
      </c>
      <c r="C236" s="953"/>
      <c r="D236" s="953"/>
      <c r="E236" s="953"/>
      <c r="F236" s="953"/>
      <c r="G236" s="953"/>
      <c r="H236" s="260">
        <v>3</v>
      </c>
      <c r="I236" s="260">
        <v>4</v>
      </c>
      <c r="J236" s="260">
        <v>5</v>
      </c>
      <c r="K236" s="260">
        <v>6</v>
      </c>
      <c r="L236" s="260">
        <v>7</v>
      </c>
      <c r="M236" s="260">
        <v>8</v>
      </c>
    </row>
    <row r="237" spans="1:13" ht="20.100000000000001" customHeight="1" x14ac:dyDescent="0.3">
      <c r="A237" s="246"/>
      <c r="B237" s="285" t="s">
        <v>5</v>
      </c>
      <c r="C237" s="899" t="s">
        <v>179</v>
      </c>
      <c r="D237" s="899"/>
      <c r="E237" s="899"/>
      <c r="F237" s="899"/>
      <c r="G237" s="899"/>
      <c r="H237" s="258"/>
      <c r="I237" s="226">
        <f>PENUNJANG!L72</f>
        <v>0</v>
      </c>
      <c r="J237" s="217"/>
      <c r="K237" s="218"/>
      <c r="L237" s="218"/>
      <c r="M237" s="218"/>
    </row>
    <row r="238" spans="1:13" ht="24" customHeight="1" x14ac:dyDescent="0.3">
      <c r="A238" s="246"/>
      <c r="B238" s="287"/>
      <c r="C238" s="294">
        <v>1</v>
      </c>
      <c r="D238" s="301" t="s">
        <v>140</v>
      </c>
      <c r="E238" s="301"/>
      <c r="F238" s="301"/>
      <c r="G238" s="301"/>
      <c r="H238" s="258"/>
      <c r="I238" s="226"/>
      <c r="J238" s="217"/>
      <c r="K238" s="218"/>
      <c r="L238" s="218"/>
      <c r="M238" s="218"/>
    </row>
    <row r="239" spans="1:13" ht="24" customHeight="1" x14ac:dyDescent="0.3">
      <c r="A239" s="246"/>
      <c r="B239" s="287"/>
      <c r="C239" s="294">
        <v>2</v>
      </c>
      <c r="D239" s="301" t="s">
        <v>141</v>
      </c>
      <c r="E239" s="301"/>
      <c r="F239" s="301"/>
      <c r="G239" s="218"/>
      <c r="H239" s="258"/>
      <c r="I239" s="226"/>
      <c r="J239" s="217"/>
      <c r="K239" s="218"/>
      <c r="L239" s="218"/>
      <c r="M239" s="218"/>
    </row>
    <row r="240" spans="1:13" ht="24" customHeight="1" x14ac:dyDescent="0.3">
      <c r="A240" s="246"/>
      <c r="B240" s="292"/>
      <c r="C240" s="294">
        <v>3</v>
      </c>
      <c r="D240" s="301" t="s">
        <v>180</v>
      </c>
      <c r="E240" s="301"/>
      <c r="F240" s="301"/>
      <c r="G240" s="218"/>
      <c r="H240" s="258"/>
      <c r="I240" s="226"/>
      <c r="J240" s="217"/>
      <c r="K240" s="218"/>
      <c r="L240" s="218"/>
      <c r="M240" s="218"/>
    </row>
    <row r="241" spans="1:16" ht="20.100000000000001" customHeight="1" x14ac:dyDescent="0.3">
      <c r="A241" s="250"/>
      <c r="B241" s="285" t="s">
        <v>108</v>
      </c>
      <c r="C241" s="899" t="s">
        <v>181</v>
      </c>
      <c r="D241" s="899"/>
      <c r="E241" s="899"/>
      <c r="F241" s="899"/>
      <c r="G241" s="899"/>
      <c r="H241" s="196"/>
      <c r="I241" s="226">
        <f>PENUNJANG!L76</f>
        <v>0</v>
      </c>
      <c r="J241" s="194"/>
      <c r="K241" s="194"/>
      <c r="L241" s="194"/>
      <c r="M241" s="194"/>
    </row>
    <row r="242" spans="1:16" ht="32.25" customHeight="1" x14ac:dyDescent="0.3">
      <c r="A242" s="250"/>
      <c r="B242" s="292"/>
      <c r="C242" s="310"/>
      <c r="D242" s="899" t="s">
        <v>182</v>
      </c>
      <c r="E242" s="899"/>
      <c r="F242" s="899"/>
      <c r="G242" s="899"/>
      <c r="H242" s="195"/>
      <c r="I242" s="226"/>
      <c r="J242" s="194"/>
      <c r="K242" s="194"/>
      <c r="L242" s="194"/>
      <c r="M242" s="194"/>
    </row>
    <row r="243" spans="1:16" s="313" customFormat="1" ht="20.100000000000001" customHeight="1" x14ac:dyDescent="0.3">
      <c r="A243" s="311"/>
      <c r="B243" s="203" t="s">
        <v>117</v>
      </c>
      <c r="C243" s="895" t="str">
        <f>PENUNJANG!C78</f>
        <v>Menjadi Asesor</v>
      </c>
      <c r="D243" s="895"/>
      <c r="E243" s="895"/>
      <c r="F243" s="895"/>
      <c r="G243" s="895"/>
      <c r="H243" s="196"/>
      <c r="I243" s="312">
        <f>PENUNJANG!L78</f>
        <v>0</v>
      </c>
      <c r="J243" s="194"/>
      <c r="K243" s="194"/>
      <c r="L243" s="194"/>
      <c r="M243" s="194"/>
    </row>
    <row r="244" spans="1:16" s="313" customFormat="1" ht="32.25" customHeight="1" x14ac:dyDescent="0.3">
      <c r="A244" s="311"/>
      <c r="B244" s="314"/>
      <c r="C244" s="315"/>
      <c r="D244" s="895" t="str">
        <f>PENUNJANG!D79</f>
        <v>Menjadi Asesor kegiatan seperti PAK, BKD, Hibah Penelitian dan Pengabdian (tiap kegiatan)</v>
      </c>
      <c r="E244" s="895"/>
      <c r="F244" s="895"/>
      <c r="G244" s="895"/>
      <c r="H244" s="195"/>
      <c r="I244" s="312"/>
      <c r="J244" s="194"/>
      <c r="K244" s="194"/>
      <c r="L244" s="194"/>
      <c r="M244" s="194"/>
    </row>
    <row r="245" spans="1:16" s="193" customFormat="1" ht="24.95" customHeight="1" x14ac:dyDescent="0.25">
      <c r="A245" s="314"/>
      <c r="B245" s="950" t="s">
        <v>59</v>
      </c>
      <c r="C245" s="906"/>
      <c r="D245" s="906"/>
      <c r="E245" s="906"/>
      <c r="F245" s="906"/>
      <c r="G245" s="907"/>
      <c r="H245" s="316">
        <f>H187</f>
        <v>0</v>
      </c>
      <c r="I245" s="808">
        <f>I187</f>
        <v>10</v>
      </c>
      <c r="J245" s="808">
        <f>J187</f>
        <v>10</v>
      </c>
      <c r="K245" s="317"/>
      <c r="L245" s="317"/>
      <c r="M245" s="317"/>
    </row>
    <row r="246" spans="1:16" s="193" customFormat="1" ht="24.95" customHeight="1" x14ac:dyDescent="0.25">
      <c r="A246" s="182"/>
      <c r="B246" s="318"/>
      <c r="C246" s="318"/>
      <c r="D246" s="318"/>
      <c r="E246" s="318"/>
      <c r="F246" s="318"/>
      <c r="G246" s="318"/>
      <c r="H246" s="182"/>
      <c r="I246" s="182"/>
      <c r="J246" s="182"/>
      <c r="K246" s="182"/>
      <c r="L246" s="182"/>
      <c r="M246" s="182"/>
    </row>
    <row r="247" spans="1:16" ht="1.1499999999999999" customHeight="1" x14ac:dyDescent="0.3">
      <c r="A247" s="319"/>
      <c r="B247" s="320"/>
      <c r="C247" s="321"/>
      <c r="D247" s="321"/>
      <c r="E247" s="321"/>
      <c r="F247" s="321"/>
      <c r="G247" s="321"/>
      <c r="H247" s="322"/>
      <c r="I247" s="323"/>
      <c r="J247" s="324"/>
      <c r="K247" s="325"/>
      <c r="L247" s="325"/>
      <c r="M247" s="325"/>
    </row>
    <row r="248" spans="1:16" s="184" customFormat="1" ht="32.450000000000003" customHeight="1" x14ac:dyDescent="0.3">
      <c r="A248" s="326" t="s">
        <v>8</v>
      </c>
      <c r="B248" s="327" t="s">
        <v>60</v>
      </c>
      <c r="C248" s="328"/>
      <c r="D248" s="329"/>
      <c r="E248" s="329"/>
      <c r="F248" s="329"/>
      <c r="G248" s="330"/>
      <c r="H248" s="330"/>
      <c r="I248" s="331"/>
      <c r="J248" s="199"/>
      <c r="K248" s="201"/>
      <c r="L248" s="201"/>
      <c r="M248" s="202"/>
      <c r="N248" s="192"/>
      <c r="O248" s="192"/>
      <c r="P248" s="187"/>
    </row>
    <row r="249" spans="1:16" s="184" customFormat="1" ht="30" customHeight="1" x14ac:dyDescent="0.3">
      <c r="A249" s="332"/>
      <c r="B249" s="333" t="s">
        <v>20</v>
      </c>
      <c r="C249" s="948" t="s">
        <v>188</v>
      </c>
      <c r="D249" s="948"/>
      <c r="E249" s="948"/>
      <c r="F249" s="948"/>
      <c r="G249" s="949"/>
      <c r="H249" s="334"/>
      <c r="I249" s="335"/>
      <c r="J249" s="336"/>
      <c r="K249" s="336"/>
      <c r="L249" s="336"/>
      <c r="M249" s="337"/>
      <c r="N249" s="336"/>
      <c r="O249" s="338"/>
      <c r="P249" s="187"/>
    </row>
    <row r="250" spans="1:16" s="184" customFormat="1" ht="21" customHeight="1" x14ac:dyDescent="0.3">
      <c r="A250" s="332"/>
      <c r="B250" s="339" t="s">
        <v>22</v>
      </c>
      <c r="C250" s="951" t="s">
        <v>189</v>
      </c>
      <c r="D250" s="951"/>
      <c r="E250" s="951"/>
      <c r="F250" s="951"/>
      <c r="G250" s="952"/>
      <c r="H250" s="340"/>
      <c r="I250" s="340"/>
      <c r="J250" s="341"/>
      <c r="K250" s="338"/>
      <c r="L250" s="338"/>
      <c r="M250" s="342"/>
      <c r="N250" s="338"/>
      <c r="O250" s="338"/>
      <c r="P250" s="187"/>
    </row>
    <row r="251" spans="1:16" s="184" customFormat="1" ht="29.45" customHeight="1" x14ac:dyDescent="0.3">
      <c r="A251" s="332"/>
      <c r="B251" s="333" t="s">
        <v>28</v>
      </c>
      <c r="C251" s="948" t="s">
        <v>190</v>
      </c>
      <c r="D251" s="948"/>
      <c r="E251" s="948"/>
      <c r="F251" s="948"/>
      <c r="G251" s="949"/>
      <c r="H251" s="340"/>
      <c r="I251" s="340"/>
      <c r="J251" s="341"/>
      <c r="K251" s="338"/>
      <c r="L251" s="338"/>
      <c r="M251" s="342"/>
      <c r="N251" s="338"/>
      <c r="O251" s="338"/>
      <c r="P251" s="187"/>
    </row>
    <row r="252" spans="1:16" s="184" customFormat="1" ht="21" customHeight="1" x14ac:dyDescent="0.3">
      <c r="A252" s="332"/>
      <c r="B252" s="339" t="s">
        <v>38</v>
      </c>
      <c r="C252" s="192" t="s">
        <v>76</v>
      </c>
      <c r="D252" s="343"/>
      <c r="E252" s="343"/>
      <c r="F252" s="343"/>
      <c r="G252" s="344"/>
      <c r="H252" s="345"/>
      <c r="I252" s="346"/>
      <c r="J252" s="341"/>
      <c r="K252" s="338"/>
      <c r="L252" s="338"/>
      <c r="M252" s="342"/>
      <c r="N252" s="338"/>
      <c r="O252" s="338"/>
      <c r="P252" s="187"/>
    </row>
    <row r="253" spans="1:16" s="184" customFormat="1" ht="20.100000000000001" customHeight="1" x14ac:dyDescent="0.3">
      <c r="A253" s="332"/>
      <c r="B253" s="333"/>
      <c r="C253" s="187"/>
      <c r="D253" s="347"/>
      <c r="E253" s="347"/>
      <c r="F253" s="347"/>
      <c r="G253" s="340"/>
      <c r="H253" s="348"/>
      <c r="I253" s="945" t="s">
        <v>734</v>
      </c>
      <c r="J253" s="945"/>
      <c r="K253" s="945"/>
      <c r="L253" s="945"/>
      <c r="M253" s="349"/>
      <c r="N253" s="187"/>
      <c r="O253" s="338"/>
      <c r="P253" s="187"/>
    </row>
    <row r="254" spans="1:16" s="184" customFormat="1" ht="20.100000000000001" customHeight="1" x14ac:dyDescent="0.3">
      <c r="A254" s="332"/>
      <c r="B254" s="333"/>
      <c r="C254" s="187"/>
      <c r="D254" s="347"/>
      <c r="E254" s="347"/>
      <c r="F254" s="347"/>
      <c r="G254" s="340"/>
      <c r="H254" s="348"/>
      <c r="I254" s="350" t="s">
        <v>596</v>
      </c>
      <c r="J254" s="351"/>
      <c r="K254" s="351"/>
      <c r="L254" s="351"/>
      <c r="M254" s="352"/>
      <c r="N254" s="353"/>
      <c r="O254" s="338"/>
      <c r="P254" s="187"/>
    </row>
    <row r="255" spans="1:16" s="184" customFormat="1" ht="20.100000000000001" customHeight="1" x14ac:dyDescent="0.3">
      <c r="A255" s="332"/>
      <c r="B255" s="333"/>
      <c r="C255" s="187"/>
      <c r="D255" s="347"/>
      <c r="E255" s="347"/>
      <c r="F255" s="347"/>
      <c r="G255" s="340"/>
      <c r="H255" s="348"/>
      <c r="I255" s="351"/>
      <c r="J255" s="354"/>
      <c r="K255" s="351"/>
      <c r="L255" s="355"/>
      <c r="M255" s="352"/>
      <c r="N255" s="353"/>
      <c r="O255" s="338"/>
      <c r="P255" s="187"/>
    </row>
    <row r="256" spans="1:16" s="184" customFormat="1" ht="19.5" customHeight="1" x14ac:dyDescent="0.3">
      <c r="A256" s="332"/>
      <c r="B256" s="356"/>
      <c r="C256" s="340"/>
      <c r="D256" s="347"/>
      <c r="E256" s="347"/>
      <c r="F256" s="347"/>
      <c r="G256" s="340"/>
      <c r="H256" s="348"/>
      <c r="I256" s="350"/>
      <c r="J256" s="354"/>
      <c r="K256" s="351"/>
      <c r="L256" s="355"/>
      <c r="M256" s="342"/>
      <c r="N256" s="338"/>
      <c r="O256" s="338"/>
      <c r="P256" s="187"/>
    </row>
    <row r="257" spans="1:16" s="184" customFormat="1" ht="13.5" customHeight="1" x14ac:dyDescent="0.3">
      <c r="A257" s="332"/>
      <c r="B257" s="356"/>
      <c r="C257" s="340"/>
      <c r="D257" s="347"/>
      <c r="E257" s="347"/>
      <c r="F257" s="347"/>
      <c r="G257" s="340"/>
      <c r="H257" s="348"/>
      <c r="I257" s="782" t="str">
        <f>PENDIDIKAN!F5</f>
        <v>Dr.Afdhal Muttaqin, M.Si.</v>
      </c>
      <c r="J257" s="354"/>
      <c r="K257" s="351"/>
      <c r="L257" s="355"/>
      <c r="M257" s="342"/>
      <c r="N257" s="338"/>
      <c r="O257" s="338"/>
      <c r="P257" s="187"/>
    </row>
    <row r="258" spans="1:16" s="184" customFormat="1" ht="19.5" customHeight="1" x14ac:dyDescent="0.3">
      <c r="A258" s="332"/>
      <c r="B258" s="356"/>
      <c r="C258" s="340"/>
      <c r="D258" s="347"/>
      <c r="E258" s="347"/>
      <c r="F258" s="347"/>
      <c r="G258" s="340"/>
      <c r="H258" s="348"/>
      <c r="I258" s="350" t="str">
        <f>PENDIDIKAN!J160</f>
        <v>NIP. 197704292005011002</v>
      </c>
      <c r="J258" s="354"/>
      <c r="K258" s="350"/>
      <c r="L258" s="355"/>
      <c r="M258" s="342"/>
      <c r="N258" s="338"/>
      <c r="O258" s="338"/>
      <c r="P258" s="187"/>
    </row>
    <row r="259" spans="1:16" s="184" customFormat="1" ht="20.100000000000001" customHeight="1" x14ac:dyDescent="0.3">
      <c r="A259" s="357"/>
      <c r="B259" s="358"/>
      <c r="C259" s="359"/>
      <c r="D259" s="360"/>
      <c r="E259" s="360"/>
      <c r="F259" s="360"/>
      <c r="G259" s="359"/>
      <c r="H259" s="361"/>
      <c r="I259" s="362"/>
      <c r="J259" s="363"/>
      <c r="K259" s="364"/>
      <c r="L259" s="364"/>
      <c r="M259" s="365"/>
      <c r="N259" s="338"/>
      <c r="O259" s="338"/>
      <c r="P259" s="187"/>
    </row>
    <row r="260" spans="1:16" s="377" customFormat="1" ht="30" customHeight="1" x14ac:dyDescent="0.2">
      <c r="A260" s="366" t="s">
        <v>12</v>
      </c>
      <c r="B260" s="367" t="s">
        <v>64</v>
      </c>
      <c r="C260" s="368"/>
      <c r="D260" s="369"/>
      <c r="E260" s="369"/>
      <c r="F260" s="369"/>
      <c r="G260" s="370"/>
      <c r="H260" s="370"/>
      <c r="I260" s="371"/>
      <c r="J260" s="372"/>
      <c r="K260" s="373"/>
      <c r="L260" s="373"/>
      <c r="M260" s="374"/>
      <c r="N260" s="375"/>
      <c r="O260" s="375"/>
      <c r="P260" s="376"/>
    </row>
    <row r="261" spans="1:16" s="184" customFormat="1" ht="20.100000000000001" customHeight="1" x14ac:dyDescent="0.3">
      <c r="A261" s="332"/>
      <c r="B261" s="339" t="s">
        <v>20</v>
      </c>
      <c r="C261" s="378" t="s">
        <v>65</v>
      </c>
      <c r="D261" s="347"/>
      <c r="E261" s="347"/>
      <c r="F261" s="347"/>
      <c r="G261" s="340"/>
      <c r="H261" s="348"/>
      <c r="I261" s="379"/>
      <c r="J261" s="341"/>
      <c r="K261" s="338"/>
      <c r="L261" s="338"/>
      <c r="M261" s="342"/>
      <c r="N261" s="338"/>
      <c r="O261" s="338"/>
      <c r="P261" s="187"/>
    </row>
    <row r="262" spans="1:16" s="184" customFormat="1" ht="20.100000000000001" customHeight="1" x14ac:dyDescent="0.3">
      <c r="A262" s="332"/>
      <c r="B262" s="339" t="s">
        <v>22</v>
      </c>
      <c r="C262" s="378" t="s">
        <v>65</v>
      </c>
      <c r="D262" s="347"/>
      <c r="E262" s="347"/>
      <c r="F262" s="347"/>
      <c r="G262" s="340"/>
      <c r="H262" s="348"/>
      <c r="I262" s="379"/>
      <c r="J262" s="341"/>
      <c r="K262" s="338"/>
      <c r="L262" s="338"/>
      <c r="M262" s="342"/>
      <c r="N262" s="338"/>
      <c r="O262" s="338"/>
      <c r="P262" s="187"/>
    </row>
    <row r="263" spans="1:16" s="193" customFormat="1" ht="20.100000000000001" customHeight="1" x14ac:dyDescent="0.25">
      <c r="A263" s="332"/>
      <c r="B263" s="339" t="s">
        <v>28</v>
      </c>
      <c r="C263" s="378" t="s">
        <v>65</v>
      </c>
      <c r="D263" s="347"/>
      <c r="E263" s="347"/>
      <c r="F263" s="347"/>
      <c r="G263" s="340"/>
      <c r="H263" s="348"/>
      <c r="I263" s="379"/>
      <c r="J263" s="341"/>
      <c r="K263" s="338"/>
      <c r="L263" s="338"/>
      <c r="M263" s="342"/>
      <c r="N263" s="338"/>
      <c r="O263" s="338"/>
      <c r="P263" s="192"/>
    </row>
    <row r="264" spans="1:16" s="184" customFormat="1" ht="20.100000000000001" customHeight="1" x14ac:dyDescent="0.3">
      <c r="A264" s="332"/>
      <c r="B264" s="339" t="s">
        <v>38</v>
      </c>
      <c r="C264" s="343" t="s">
        <v>61</v>
      </c>
      <c r="D264" s="347"/>
      <c r="E264" s="347"/>
      <c r="F264" s="347"/>
      <c r="G264" s="340"/>
      <c r="H264" s="348"/>
      <c r="I264" s="379"/>
      <c r="J264" s="341"/>
      <c r="K264" s="338"/>
      <c r="L264" s="338"/>
      <c r="M264" s="342"/>
      <c r="N264" s="338"/>
      <c r="O264" s="338"/>
      <c r="P264" s="187"/>
    </row>
    <row r="265" spans="1:16" s="184" customFormat="1" ht="20.100000000000001" customHeight="1" x14ac:dyDescent="0.3">
      <c r="A265" s="332"/>
      <c r="B265" s="356"/>
      <c r="C265" s="340"/>
      <c r="D265" s="347"/>
      <c r="E265" s="347"/>
      <c r="F265" s="347"/>
      <c r="G265" s="340"/>
      <c r="H265" s="781"/>
      <c r="I265" s="744" t="s">
        <v>648</v>
      </c>
      <c r="J265" s="744"/>
      <c r="K265" s="744"/>
      <c r="L265" s="744"/>
      <c r="M265" s="749"/>
      <c r="N265" s="338"/>
      <c r="O265" s="338"/>
      <c r="P265" s="187"/>
    </row>
    <row r="266" spans="1:16" s="184" customFormat="1" ht="20.100000000000001" customHeight="1" x14ac:dyDescent="0.3">
      <c r="A266" s="332"/>
      <c r="B266" s="356"/>
      <c r="C266" s="340"/>
      <c r="D266" s="347"/>
      <c r="E266" s="347"/>
      <c r="F266" s="347"/>
      <c r="G266" s="340"/>
      <c r="H266" s="781"/>
      <c r="I266" s="350" t="s">
        <v>612</v>
      </c>
      <c r="J266" s="350"/>
      <c r="K266" s="350"/>
      <c r="L266" s="350"/>
      <c r="M266" s="342"/>
      <c r="N266" s="353"/>
      <c r="O266" s="353"/>
      <c r="P266" s="187"/>
    </row>
    <row r="267" spans="1:16" s="184" customFormat="1" ht="20.100000000000001" customHeight="1" x14ac:dyDescent="0.3">
      <c r="A267" s="332"/>
      <c r="B267" s="356"/>
      <c r="C267" s="340"/>
      <c r="D267" s="347"/>
      <c r="E267" s="347"/>
      <c r="F267" s="347"/>
      <c r="G267" s="340"/>
      <c r="H267" s="781"/>
      <c r="I267" s="748" t="s">
        <v>256</v>
      </c>
      <c r="J267" s="748"/>
      <c r="K267" s="748"/>
      <c r="L267" s="748"/>
      <c r="M267" s="750"/>
      <c r="N267" s="353"/>
      <c r="O267" s="353"/>
      <c r="P267" s="187"/>
    </row>
    <row r="268" spans="1:16" s="184" customFormat="1" ht="20.100000000000001" customHeight="1" x14ac:dyDescent="0.3">
      <c r="A268" s="332"/>
      <c r="B268" s="356"/>
      <c r="C268" s="340"/>
      <c r="D268" s="347"/>
      <c r="E268" s="347"/>
      <c r="F268" s="347"/>
      <c r="G268" s="340"/>
      <c r="H268" s="781"/>
      <c r="I268" s="780"/>
      <c r="J268" s="745"/>
      <c r="K268" s="745"/>
      <c r="L268" s="745"/>
      <c r="M268" s="751"/>
      <c r="N268" s="353"/>
      <c r="O268" s="353"/>
      <c r="P268" s="187"/>
    </row>
    <row r="269" spans="1:16" s="184" customFormat="1" ht="20.100000000000001" customHeight="1" x14ac:dyDescent="0.3">
      <c r="A269" s="332"/>
      <c r="B269" s="356"/>
      <c r="C269" s="340"/>
      <c r="D269" s="347"/>
      <c r="E269" s="347"/>
      <c r="F269" s="347"/>
      <c r="G269" s="340"/>
      <c r="H269" s="781"/>
      <c r="I269" s="780"/>
      <c r="J269" s="746"/>
      <c r="K269" s="745"/>
      <c r="L269" s="747"/>
      <c r="M269" s="337"/>
      <c r="N269" s="338"/>
      <c r="O269" s="338"/>
      <c r="P269" s="187"/>
    </row>
    <row r="270" spans="1:16" s="184" customFormat="1" ht="13.5" customHeight="1" x14ac:dyDescent="0.3">
      <c r="A270" s="332"/>
      <c r="B270" s="356"/>
      <c r="C270" s="340"/>
      <c r="D270" s="347"/>
      <c r="E270" s="347"/>
      <c r="F270" s="347"/>
      <c r="G270" s="340"/>
      <c r="H270" s="781"/>
      <c r="I270" s="782" t="s">
        <v>613</v>
      </c>
      <c r="J270" s="350"/>
      <c r="K270" s="350"/>
      <c r="L270" s="350"/>
      <c r="M270" s="342"/>
      <c r="N270" s="353"/>
      <c r="O270" s="353"/>
      <c r="P270" s="187"/>
    </row>
    <row r="271" spans="1:16" s="184" customFormat="1" ht="20.100000000000001" customHeight="1" x14ac:dyDescent="0.3">
      <c r="A271" s="332"/>
      <c r="B271" s="356"/>
      <c r="C271" s="340"/>
      <c r="D271" s="347"/>
      <c r="E271" s="347"/>
      <c r="F271" s="347"/>
      <c r="G271" s="340"/>
      <c r="H271" s="781"/>
      <c r="I271" s="350" t="s">
        <v>643</v>
      </c>
      <c r="J271" s="350"/>
      <c r="K271" s="350"/>
      <c r="L271" s="350"/>
      <c r="M271" s="342"/>
      <c r="N271" s="338"/>
      <c r="O271" s="338"/>
      <c r="P271" s="187"/>
    </row>
    <row r="272" spans="1:16" s="184" customFormat="1" ht="20.100000000000001" customHeight="1" x14ac:dyDescent="0.3">
      <c r="A272" s="357"/>
      <c r="B272" s="358"/>
      <c r="C272" s="359"/>
      <c r="D272" s="360"/>
      <c r="E272" s="360"/>
      <c r="F272" s="360"/>
      <c r="G272" s="359"/>
      <c r="H272" s="361"/>
      <c r="I272" s="362"/>
      <c r="J272" s="363"/>
      <c r="K272" s="380"/>
      <c r="L272" s="364"/>
      <c r="M272" s="365"/>
      <c r="N272" s="338"/>
      <c r="O272" s="338"/>
      <c r="P272" s="187"/>
    </row>
    <row r="273" spans="1:16" s="377" customFormat="1" ht="30" customHeight="1" x14ac:dyDescent="0.2">
      <c r="A273" s="326" t="s">
        <v>67</v>
      </c>
      <c r="B273" s="327" t="s">
        <v>68</v>
      </c>
      <c r="C273" s="381"/>
      <c r="D273" s="382"/>
      <c r="E273" s="382"/>
      <c r="F273" s="382"/>
      <c r="G273" s="383"/>
      <c r="H273" s="383"/>
      <c r="I273" s="384"/>
      <c r="J273" s="385"/>
      <c r="K273" s="386"/>
      <c r="L273" s="386"/>
      <c r="M273" s="387"/>
      <c r="N273" s="375"/>
      <c r="O273" s="375"/>
      <c r="P273" s="376"/>
    </row>
    <row r="274" spans="1:16" s="184" customFormat="1" ht="20.100000000000001" customHeight="1" x14ac:dyDescent="0.3">
      <c r="A274" s="332"/>
      <c r="B274" s="339" t="s">
        <v>20</v>
      </c>
      <c r="C274" s="378" t="s">
        <v>65</v>
      </c>
      <c r="D274" s="347"/>
      <c r="E274" s="347"/>
      <c r="F274" s="347"/>
      <c r="G274" s="340"/>
      <c r="H274" s="348"/>
      <c r="I274" s="379"/>
      <c r="J274" s="341"/>
      <c r="K274" s="338"/>
      <c r="L274" s="338"/>
      <c r="M274" s="342"/>
      <c r="N274" s="338"/>
      <c r="O274" s="338"/>
      <c r="P274" s="187"/>
    </row>
    <row r="275" spans="1:16" s="184" customFormat="1" ht="20.100000000000001" customHeight="1" x14ac:dyDescent="0.3">
      <c r="A275" s="332"/>
      <c r="B275" s="339" t="s">
        <v>22</v>
      </c>
      <c r="C275" s="378" t="s">
        <v>65</v>
      </c>
      <c r="D275" s="347"/>
      <c r="E275" s="347"/>
      <c r="F275" s="347"/>
      <c r="G275" s="340"/>
      <c r="H275" s="348"/>
      <c r="I275" s="379"/>
      <c r="J275" s="341"/>
      <c r="K275" s="338"/>
      <c r="L275" s="338"/>
      <c r="M275" s="342"/>
      <c r="N275" s="338"/>
      <c r="O275" s="338"/>
      <c r="P275" s="187"/>
    </row>
    <row r="276" spans="1:16" s="184" customFormat="1" ht="20.100000000000001" customHeight="1" x14ac:dyDescent="0.3">
      <c r="A276" s="332"/>
      <c r="B276" s="339" t="s">
        <v>28</v>
      </c>
      <c r="C276" s="378" t="s">
        <v>65</v>
      </c>
      <c r="D276" s="347"/>
      <c r="E276" s="347"/>
      <c r="F276" s="347"/>
      <c r="G276" s="340"/>
      <c r="H276" s="348"/>
      <c r="I276" s="379"/>
      <c r="J276" s="341"/>
      <c r="K276" s="338"/>
      <c r="L276" s="338"/>
      <c r="M276" s="342"/>
      <c r="N276" s="338"/>
      <c r="O276" s="338"/>
      <c r="P276" s="187"/>
    </row>
    <row r="277" spans="1:16" s="184" customFormat="1" ht="20.100000000000001" customHeight="1" x14ac:dyDescent="0.3">
      <c r="A277" s="332"/>
      <c r="B277" s="339" t="s">
        <v>38</v>
      </c>
      <c r="C277" s="343" t="s">
        <v>61</v>
      </c>
      <c r="D277" s="338"/>
      <c r="E277" s="338"/>
      <c r="F277" s="338"/>
      <c r="G277" s="338"/>
      <c r="H277" s="388"/>
      <c r="I277" s="946" t="s">
        <v>62</v>
      </c>
      <c r="J277" s="946"/>
      <c r="K277" s="946"/>
      <c r="L277" s="946"/>
      <c r="M277" s="342"/>
      <c r="N277" s="338"/>
      <c r="O277" s="338"/>
      <c r="P277" s="187"/>
    </row>
    <row r="278" spans="1:16" s="184" customFormat="1" ht="20.100000000000001" customHeight="1" x14ac:dyDescent="0.3">
      <c r="A278" s="332"/>
      <c r="B278" s="338"/>
      <c r="C278" s="338"/>
      <c r="D278" s="338"/>
      <c r="E278" s="338"/>
      <c r="F278" s="338"/>
      <c r="G278" s="338"/>
      <c r="H278" s="388"/>
      <c r="I278" s="338"/>
      <c r="J278" s="341"/>
      <c r="K278" s="353"/>
      <c r="L278" s="187"/>
      <c r="M278" s="342"/>
      <c r="N278" s="338"/>
      <c r="O278" s="338"/>
      <c r="P278" s="187"/>
    </row>
    <row r="279" spans="1:16" s="184" customFormat="1" ht="20.100000000000001" customHeight="1" x14ac:dyDescent="0.3">
      <c r="A279" s="332"/>
      <c r="B279" s="356"/>
      <c r="C279" s="389"/>
      <c r="D279" s="347"/>
      <c r="E279" s="347"/>
      <c r="F279" s="347"/>
      <c r="G279" s="340"/>
      <c r="H279" s="348"/>
      <c r="I279" s="338"/>
      <c r="J279" s="341"/>
      <c r="K279" s="353"/>
      <c r="L279" s="187"/>
      <c r="M279" s="342"/>
      <c r="N279" s="338"/>
      <c r="O279" s="338"/>
      <c r="P279" s="187"/>
    </row>
    <row r="280" spans="1:16" s="184" customFormat="1" ht="20.100000000000001" customHeight="1" x14ac:dyDescent="0.3">
      <c r="A280" s="332"/>
      <c r="B280" s="356"/>
      <c r="C280" s="389"/>
      <c r="D280" s="347"/>
      <c r="E280" s="347"/>
      <c r="F280" s="347"/>
      <c r="G280" s="340"/>
      <c r="H280" s="348"/>
      <c r="I280" s="944" t="s">
        <v>69</v>
      </c>
      <c r="J280" s="944"/>
      <c r="K280" s="944"/>
      <c r="L280" s="944"/>
      <c r="M280" s="352"/>
      <c r="N280" s="353"/>
      <c r="O280" s="353"/>
      <c r="P280" s="187"/>
    </row>
    <row r="281" spans="1:16" s="184" customFormat="1" ht="20.100000000000001" customHeight="1" x14ac:dyDescent="0.3">
      <c r="A281" s="332"/>
      <c r="B281" s="356"/>
      <c r="C281" s="340"/>
      <c r="D281" s="347"/>
      <c r="E281" s="347"/>
      <c r="F281" s="347"/>
      <c r="G281" s="340"/>
      <c r="H281" s="348"/>
      <c r="I281" s="338" t="s">
        <v>63</v>
      </c>
      <c r="J281" s="341"/>
      <c r="K281" s="187"/>
      <c r="L281" s="187"/>
      <c r="M281" s="342"/>
      <c r="N281" s="338"/>
      <c r="O281" s="338"/>
      <c r="P281" s="187"/>
    </row>
    <row r="282" spans="1:16" s="184" customFormat="1" ht="20.100000000000001" customHeight="1" x14ac:dyDescent="0.3">
      <c r="A282" s="332"/>
      <c r="B282" s="356"/>
      <c r="C282" s="340"/>
      <c r="D282" s="347"/>
      <c r="E282" s="347"/>
      <c r="F282" s="347"/>
      <c r="G282" s="340"/>
      <c r="H282" s="348"/>
      <c r="I282" s="946" t="s">
        <v>62</v>
      </c>
      <c r="J282" s="946"/>
      <c r="K282" s="946"/>
      <c r="L282" s="946"/>
      <c r="M282" s="342"/>
      <c r="N282" s="338"/>
      <c r="O282" s="338"/>
      <c r="P282" s="187"/>
    </row>
    <row r="283" spans="1:16" s="184" customFormat="1" ht="20.100000000000001" customHeight="1" x14ac:dyDescent="0.3">
      <c r="A283" s="332"/>
      <c r="B283" s="356"/>
      <c r="C283" s="340"/>
      <c r="D283" s="347"/>
      <c r="E283" s="347"/>
      <c r="F283" s="347"/>
      <c r="G283" s="340"/>
      <c r="H283" s="348"/>
      <c r="I283" s="353"/>
      <c r="J283" s="341"/>
      <c r="K283" s="353"/>
      <c r="L283" s="187"/>
      <c r="M283" s="352"/>
      <c r="N283" s="353"/>
      <c r="O283" s="338"/>
      <c r="P283" s="187"/>
    </row>
    <row r="284" spans="1:16" s="184" customFormat="1" ht="13.5" customHeight="1" x14ac:dyDescent="0.3">
      <c r="A284" s="332"/>
      <c r="B284" s="356"/>
      <c r="C284" s="340"/>
      <c r="D284" s="347"/>
      <c r="E284" s="347"/>
      <c r="F284" s="347"/>
      <c r="G284" s="340"/>
      <c r="H284" s="348"/>
      <c r="I284" s="338"/>
      <c r="J284" s="341"/>
      <c r="K284" s="353"/>
      <c r="L284" s="187"/>
      <c r="M284" s="342"/>
      <c r="N284" s="338"/>
      <c r="O284" s="338"/>
      <c r="P284" s="187"/>
    </row>
    <row r="285" spans="1:16" s="184" customFormat="1" ht="20.100000000000001" customHeight="1" x14ac:dyDescent="0.3">
      <c r="A285" s="332"/>
      <c r="B285" s="356"/>
      <c r="C285" s="340"/>
      <c r="D285" s="347"/>
      <c r="E285" s="347"/>
      <c r="F285" s="347"/>
      <c r="G285" s="340"/>
      <c r="H285" s="348"/>
      <c r="I285" s="338"/>
      <c r="J285" s="341"/>
      <c r="K285" s="353"/>
      <c r="L285" s="187"/>
      <c r="M285" s="342"/>
      <c r="N285" s="338"/>
      <c r="O285" s="338"/>
      <c r="P285" s="187"/>
    </row>
    <row r="286" spans="1:16" s="184" customFormat="1" ht="19.5" customHeight="1" x14ac:dyDescent="0.3">
      <c r="A286" s="332"/>
      <c r="B286" s="356"/>
      <c r="C286" s="340"/>
      <c r="D286" s="347"/>
      <c r="E286" s="347"/>
      <c r="F286" s="347"/>
      <c r="G286" s="340"/>
      <c r="H286" s="348"/>
      <c r="I286" s="944" t="s">
        <v>70</v>
      </c>
      <c r="J286" s="944"/>
      <c r="K286" s="944"/>
      <c r="L286" s="944"/>
      <c r="M286" s="352"/>
      <c r="N286" s="353"/>
      <c r="O286" s="353"/>
      <c r="P286" s="187"/>
    </row>
    <row r="287" spans="1:16" s="184" customFormat="1" ht="20.100000000000001" customHeight="1" x14ac:dyDescent="0.3">
      <c r="A287" s="357"/>
      <c r="B287" s="358"/>
      <c r="C287" s="359"/>
      <c r="D287" s="360"/>
      <c r="E287" s="360"/>
      <c r="F287" s="360"/>
      <c r="G287" s="359"/>
      <c r="H287" s="361"/>
      <c r="I287" s="364" t="s">
        <v>66</v>
      </c>
      <c r="J287" s="363"/>
      <c r="K287" s="380"/>
      <c r="L287" s="380"/>
      <c r="M287" s="365"/>
      <c r="N287" s="338"/>
      <c r="O287" s="338"/>
      <c r="P287" s="187"/>
    </row>
    <row r="288" spans="1:16" s="377" customFormat="1" ht="30" customHeight="1" x14ac:dyDescent="0.2">
      <c r="A288" s="366" t="s">
        <v>71</v>
      </c>
      <c r="B288" s="367" t="s">
        <v>72</v>
      </c>
      <c r="C288" s="368"/>
      <c r="D288" s="369"/>
      <c r="E288" s="369"/>
      <c r="F288" s="369"/>
      <c r="G288" s="370"/>
      <c r="H288" s="370"/>
      <c r="I288" s="371"/>
      <c r="J288" s="372"/>
      <c r="K288" s="373"/>
      <c r="L288" s="373"/>
      <c r="M288" s="374"/>
      <c r="N288" s="375"/>
      <c r="O288" s="375"/>
      <c r="P288" s="376"/>
    </row>
    <row r="289" spans="1:16" s="184" customFormat="1" ht="18" customHeight="1" x14ac:dyDescent="0.3">
      <c r="A289" s="332"/>
      <c r="B289" s="339" t="s">
        <v>20</v>
      </c>
      <c r="C289" s="378" t="s">
        <v>65</v>
      </c>
      <c r="D289" s="347"/>
      <c r="E289" s="347"/>
      <c r="F289" s="347"/>
      <c r="G289" s="340"/>
      <c r="H289" s="348"/>
      <c r="I289" s="379"/>
      <c r="J289" s="341"/>
      <c r="K289" s="338"/>
      <c r="L289" s="338"/>
      <c r="M289" s="342"/>
      <c r="N289" s="338"/>
      <c r="O289" s="338"/>
      <c r="P289" s="187"/>
    </row>
    <row r="290" spans="1:16" s="184" customFormat="1" ht="18" customHeight="1" x14ac:dyDescent="0.3">
      <c r="A290" s="332"/>
      <c r="B290" s="339" t="s">
        <v>22</v>
      </c>
      <c r="C290" s="378" t="s">
        <v>65</v>
      </c>
      <c r="D290" s="347"/>
      <c r="E290" s="347"/>
      <c r="F290" s="347"/>
      <c r="G290" s="340"/>
      <c r="H290" s="348"/>
      <c r="I290" s="379"/>
      <c r="J290" s="341"/>
      <c r="K290" s="338"/>
      <c r="L290" s="338"/>
      <c r="M290" s="342"/>
      <c r="N290" s="338"/>
      <c r="O290" s="338"/>
      <c r="P290" s="187"/>
    </row>
    <row r="291" spans="1:16" s="184" customFormat="1" ht="18" customHeight="1" x14ac:dyDescent="0.3">
      <c r="A291" s="332"/>
      <c r="B291" s="339" t="s">
        <v>28</v>
      </c>
      <c r="C291" s="378" t="s">
        <v>65</v>
      </c>
      <c r="D291" s="347"/>
      <c r="E291" s="347"/>
      <c r="F291" s="347"/>
      <c r="G291" s="340"/>
      <c r="H291" s="348"/>
      <c r="I291" s="379"/>
      <c r="J291" s="341"/>
      <c r="K291" s="353"/>
      <c r="L291" s="338"/>
      <c r="M291" s="342"/>
      <c r="N291" s="338"/>
      <c r="O291" s="338"/>
      <c r="P291" s="187"/>
    </row>
    <row r="292" spans="1:16" s="184" customFormat="1" ht="18" customHeight="1" x14ac:dyDescent="0.3">
      <c r="A292" s="332"/>
      <c r="B292" s="339" t="s">
        <v>38</v>
      </c>
      <c r="C292" s="343" t="s">
        <v>61</v>
      </c>
      <c r="D292" s="347"/>
      <c r="E292" s="347"/>
      <c r="F292" s="347"/>
      <c r="G292" s="340"/>
      <c r="H292" s="348"/>
      <c r="I292" s="379"/>
      <c r="J292" s="341"/>
      <c r="K292" s="353"/>
      <c r="L292" s="338"/>
      <c r="M292" s="342"/>
      <c r="N292" s="338"/>
      <c r="O292" s="338"/>
      <c r="P292" s="187"/>
    </row>
    <row r="293" spans="1:16" s="184" customFormat="1" ht="18" customHeight="1" x14ac:dyDescent="0.3">
      <c r="A293" s="332"/>
      <c r="B293" s="356"/>
      <c r="C293" s="340"/>
      <c r="D293" s="347"/>
      <c r="E293" s="347"/>
      <c r="F293" s="347"/>
      <c r="G293" s="340"/>
      <c r="H293" s="348"/>
      <c r="I293" s="947" t="s">
        <v>73</v>
      </c>
      <c r="J293" s="947"/>
      <c r="K293" s="947"/>
      <c r="L293" s="947"/>
      <c r="M293" s="342"/>
      <c r="N293" s="338"/>
      <c r="O293" s="338"/>
      <c r="P293" s="187"/>
    </row>
    <row r="294" spans="1:16" s="184" customFormat="1" ht="18" customHeight="1" x14ac:dyDescent="0.3">
      <c r="A294" s="332"/>
      <c r="B294" s="356"/>
      <c r="C294" s="340"/>
      <c r="D294" s="347"/>
      <c r="E294" s="347"/>
      <c r="F294" s="347"/>
      <c r="G294" s="340"/>
      <c r="H294" s="348"/>
      <c r="I294" s="390"/>
      <c r="J294" s="341"/>
      <c r="K294" s="341"/>
      <c r="L294" s="187"/>
      <c r="M294" s="391"/>
      <c r="N294" s="390"/>
      <c r="O294" s="338"/>
      <c r="P294" s="187"/>
    </row>
    <row r="295" spans="1:16" s="184" customFormat="1" ht="18" customHeight="1" x14ac:dyDescent="0.3">
      <c r="A295" s="332"/>
      <c r="B295" s="356"/>
      <c r="C295" s="340"/>
      <c r="D295" s="347"/>
      <c r="E295" s="347"/>
      <c r="F295" s="347"/>
      <c r="G295" s="340"/>
      <c r="H295" s="348"/>
      <c r="I295" s="338"/>
      <c r="J295" s="341"/>
      <c r="K295" s="353"/>
      <c r="L295" s="187"/>
      <c r="M295" s="342"/>
      <c r="N295" s="338"/>
      <c r="O295" s="338"/>
      <c r="P295" s="187"/>
    </row>
    <row r="296" spans="1:16" s="184" customFormat="1" ht="18" customHeight="1" x14ac:dyDescent="0.3">
      <c r="A296" s="332"/>
      <c r="B296" s="356"/>
      <c r="C296" s="340"/>
      <c r="D296" s="347"/>
      <c r="E296" s="347"/>
      <c r="F296" s="347"/>
      <c r="G296" s="340"/>
      <c r="H296" s="348"/>
      <c r="I296" s="944" t="s">
        <v>74</v>
      </c>
      <c r="J296" s="944"/>
      <c r="K296" s="944"/>
      <c r="L296" s="944"/>
      <c r="M296" s="352"/>
      <c r="N296" s="353"/>
      <c r="O296" s="353"/>
      <c r="P296" s="187"/>
    </row>
    <row r="297" spans="1:16" s="184" customFormat="1" ht="18" customHeight="1" x14ac:dyDescent="0.3">
      <c r="A297" s="332"/>
      <c r="B297" s="356"/>
      <c r="C297" s="340"/>
      <c r="D297" s="347"/>
      <c r="E297" s="347"/>
      <c r="F297" s="347"/>
      <c r="G297" s="340"/>
      <c r="H297" s="348"/>
      <c r="I297" s="338" t="s">
        <v>75</v>
      </c>
      <c r="J297" s="341"/>
      <c r="K297" s="187"/>
      <c r="L297" s="187"/>
      <c r="M297" s="342"/>
      <c r="N297" s="338"/>
      <c r="O297" s="338"/>
      <c r="P297" s="187"/>
    </row>
    <row r="298" spans="1:16" s="184" customFormat="1" ht="18" customHeight="1" x14ac:dyDescent="0.3">
      <c r="A298" s="392"/>
      <c r="B298" s="340"/>
      <c r="C298" s="340"/>
      <c r="D298" s="347"/>
      <c r="E298" s="347"/>
      <c r="F298" s="347"/>
      <c r="G298" s="340"/>
      <c r="H298" s="348"/>
      <c r="I298" s="338"/>
      <c r="J298" s="341"/>
      <c r="K298" s="187"/>
      <c r="L298" s="187"/>
      <c r="M298" s="342"/>
      <c r="N298" s="338"/>
      <c r="O298" s="338"/>
      <c r="P298" s="187"/>
    </row>
    <row r="299" spans="1:16" s="184" customFormat="1" ht="20.100000000000001" customHeight="1" x14ac:dyDescent="0.3">
      <c r="A299" s="393"/>
      <c r="B299" s="361"/>
      <c r="C299" s="359"/>
      <c r="D299" s="360"/>
      <c r="E299" s="360"/>
      <c r="F299" s="360"/>
      <c r="G299" s="359"/>
      <c r="H299" s="361"/>
      <c r="I299" s="362"/>
      <c r="J299" s="363"/>
      <c r="K299" s="380"/>
      <c r="L299" s="364"/>
      <c r="M299" s="365"/>
      <c r="N299" s="338"/>
      <c r="O299" s="338"/>
      <c r="P299" s="187"/>
    </row>
    <row r="300" spans="1:16" ht="24.95" customHeight="1" x14ac:dyDescent="0.3">
      <c r="C300" s="178"/>
      <c r="D300" s="215"/>
      <c r="E300" s="215"/>
      <c r="F300" s="215"/>
    </row>
    <row r="301" spans="1:16" ht="24.95" customHeight="1" x14ac:dyDescent="0.3">
      <c r="C301" s="178"/>
      <c r="D301" s="215"/>
      <c r="E301" s="215"/>
      <c r="F301" s="215"/>
    </row>
    <row r="302" spans="1:16" ht="24.95" customHeight="1" x14ac:dyDescent="0.3">
      <c r="C302" s="178"/>
      <c r="D302" s="215"/>
      <c r="E302" s="215"/>
      <c r="F302" s="215"/>
    </row>
    <row r="303" spans="1:16" ht="24.95" customHeight="1" x14ac:dyDescent="0.3">
      <c r="C303" s="178"/>
      <c r="D303" s="215"/>
      <c r="E303" s="215"/>
      <c r="F303" s="215"/>
    </row>
    <row r="304" spans="1:16" ht="24.95" customHeight="1" x14ac:dyDescent="0.3">
      <c r="C304" s="178"/>
      <c r="D304" s="215"/>
      <c r="E304" s="215"/>
      <c r="F304" s="215"/>
    </row>
    <row r="305" spans="3:6" ht="24.95" customHeight="1" x14ac:dyDescent="0.3">
      <c r="C305" s="178"/>
      <c r="D305" s="215"/>
      <c r="E305" s="215"/>
      <c r="F305" s="215"/>
    </row>
    <row r="306" spans="3:6" ht="24.95" customHeight="1" x14ac:dyDescent="0.3">
      <c r="C306" s="178"/>
      <c r="D306" s="215"/>
      <c r="E306" s="215"/>
      <c r="F306" s="215"/>
    </row>
    <row r="307" spans="3:6" ht="24.95" customHeight="1" x14ac:dyDescent="0.3">
      <c r="C307" s="178"/>
      <c r="D307" s="215"/>
      <c r="E307" s="215"/>
      <c r="F307" s="215"/>
    </row>
    <row r="308" spans="3:6" ht="24.95" customHeight="1" x14ac:dyDescent="0.3">
      <c r="C308" s="178"/>
      <c r="D308" s="215"/>
      <c r="E308" s="215"/>
      <c r="F308" s="215"/>
    </row>
    <row r="309" spans="3:6" ht="24.95" customHeight="1" x14ac:dyDescent="0.3">
      <c r="C309" s="178"/>
      <c r="D309" s="215"/>
      <c r="E309" s="215"/>
      <c r="F309" s="215"/>
    </row>
    <row r="310" spans="3:6" ht="24.95" customHeight="1" x14ac:dyDescent="0.3">
      <c r="C310" s="178"/>
      <c r="D310" s="215"/>
      <c r="E310" s="215"/>
      <c r="F310" s="215"/>
    </row>
    <row r="311" spans="3:6" ht="24.95" customHeight="1" x14ac:dyDescent="0.3">
      <c r="C311" s="178"/>
      <c r="D311" s="215"/>
      <c r="E311" s="215"/>
      <c r="F311" s="215"/>
    </row>
    <row r="312" spans="3:6" ht="24.95" customHeight="1" x14ac:dyDescent="0.3">
      <c r="C312" s="178"/>
      <c r="D312" s="215"/>
      <c r="E312" s="215"/>
      <c r="F312" s="215"/>
    </row>
    <row r="313" spans="3:6" ht="24.95" customHeight="1" x14ac:dyDescent="0.3">
      <c r="C313" s="178"/>
      <c r="D313" s="215"/>
      <c r="E313" s="215"/>
      <c r="F313" s="215"/>
    </row>
    <row r="314" spans="3:6" ht="24.95" customHeight="1" x14ac:dyDescent="0.3">
      <c r="C314" s="178"/>
      <c r="D314" s="215"/>
      <c r="E314" s="215"/>
      <c r="F314" s="215"/>
    </row>
    <row r="315" spans="3:6" ht="24.95" customHeight="1" x14ac:dyDescent="0.3">
      <c r="C315" s="178"/>
      <c r="D315" s="215"/>
      <c r="E315" s="215"/>
      <c r="F315" s="215"/>
    </row>
    <row r="316" spans="3:6" ht="24.95" customHeight="1" x14ac:dyDescent="0.3">
      <c r="C316" s="178"/>
      <c r="D316" s="215"/>
      <c r="E316" s="215"/>
      <c r="F316" s="215"/>
    </row>
    <row r="317" spans="3:6" ht="24.95" customHeight="1" x14ac:dyDescent="0.3">
      <c r="C317" s="178"/>
      <c r="D317" s="215"/>
      <c r="E317" s="215"/>
      <c r="F317" s="215"/>
    </row>
    <row r="318" spans="3:6" ht="24.95" customHeight="1" x14ac:dyDescent="0.3">
      <c r="C318" s="178"/>
      <c r="D318" s="215"/>
      <c r="E318" s="215"/>
      <c r="F318" s="215"/>
    </row>
    <row r="319" spans="3:6" ht="24.95" customHeight="1" x14ac:dyDescent="0.3">
      <c r="C319" s="178"/>
      <c r="D319" s="215"/>
      <c r="E319" s="215"/>
      <c r="F319" s="215"/>
    </row>
    <row r="320" spans="3:6" ht="24.95" customHeight="1" x14ac:dyDescent="0.3">
      <c r="C320" s="178"/>
      <c r="D320" s="215"/>
      <c r="E320" s="215"/>
      <c r="F320" s="215"/>
    </row>
    <row r="321" spans="3:6" ht="24.95" customHeight="1" x14ac:dyDescent="0.3">
      <c r="C321" s="178"/>
      <c r="D321" s="215"/>
      <c r="E321" s="215"/>
      <c r="F321" s="215"/>
    </row>
    <row r="322" spans="3:6" ht="24.95" customHeight="1" x14ac:dyDescent="0.3">
      <c r="C322" s="178"/>
      <c r="D322" s="215"/>
      <c r="E322" s="215"/>
      <c r="F322" s="215"/>
    </row>
    <row r="323" spans="3:6" ht="24.95" customHeight="1" x14ac:dyDescent="0.3">
      <c r="C323" s="178"/>
      <c r="D323" s="215"/>
      <c r="E323" s="215"/>
      <c r="F323" s="215"/>
    </row>
    <row r="324" spans="3:6" ht="24.95" customHeight="1" x14ac:dyDescent="0.3">
      <c r="C324" s="178"/>
      <c r="D324" s="215"/>
      <c r="E324" s="215"/>
      <c r="F324" s="215"/>
    </row>
    <row r="325" spans="3:6" ht="24.95" customHeight="1" x14ac:dyDescent="0.3">
      <c r="C325" s="178"/>
      <c r="D325" s="215"/>
      <c r="E325" s="215"/>
      <c r="F325" s="215"/>
    </row>
    <row r="326" spans="3:6" ht="24.95" customHeight="1" x14ac:dyDescent="0.3">
      <c r="C326" s="178"/>
      <c r="D326" s="215"/>
      <c r="E326" s="215"/>
      <c r="F326" s="215"/>
    </row>
    <row r="327" spans="3:6" ht="24.95" customHeight="1" x14ac:dyDescent="0.3">
      <c r="C327" s="178"/>
      <c r="D327" s="215"/>
      <c r="E327" s="215"/>
      <c r="F327" s="215"/>
    </row>
    <row r="328" spans="3:6" ht="24.95" customHeight="1" x14ac:dyDescent="0.3">
      <c r="C328" s="178"/>
      <c r="D328" s="215"/>
      <c r="E328" s="215"/>
      <c r="F328" s="215"/>
    </row>
    <row r="329" spans="3:6" ht="24.95" customHeight="1" x14ac:dyDescent="0.3">
      <c r="C329" s="178"/>
      <c r="D329" s="215"/>
      <c r="E329" s="215"/>
      <c r="F329" s="215"/>
    </row>
    <row r="330" spans="3:6" ht="24.95" customHeight="1" x14ac:dyDescent="0.3">
      <c r="C330" s="178"/>
      <c r="D330" s="215"/>
      <c r="E330" s="215"/>
      <c r="F330" s="215"/>
    </row>
    <row r="331" spans="3:6" ht="24.95" customHeight="1" x14ac:dyDescent="0.3">
      <c r="C331" s="178"/>
      <c r="D331" s="215"/>
      <c r="E331" s="215"/>
      <c r="F331" s="215"/>
    </row>
    <row r="332" spans="3:6" ht="24.95" customHeight="1" x14ac:dyDescent="0.3">
      <c r="C332" s="178"/>
      <c r="D332" s="215"/>
      <c r="E332" s="215"/>
      <c r="F332" s="215"/>
    </row>
    <row r="333" spans="3:6" ht="24.95" customHeight="1" x14ac:dyDescent="0.3">
      <c r="C333" s="178"/>
      <c r="D333" s="215"/>
      <c r="E333" s="215"/>
      <c r="F333" s="215"/>
    </row>
    <row r="334" spans="3:6" ht="24.95" customHeight="1" x14ac:dyDescent="0.3">
      <c r="C334" s="178"/>
      <c r="D334" s="215"/>
      <c r="E334" s="215"/>
      <c r="F334" s="215"/>
    </row>
    <row r="335" spans="3:6" ht="24.95" customHeight="1" x14ac:dyDescent="0.3">
      <c r="C335" s="178"/>
      <c r="D335" s="215"/>
      <c r="E335" s="215"/>
      <c r="F335" s="215"/>
    </row>
    <row r="336" spans="3:6" ht="24.95" customHeight="1" x14ac:dyDescent="0.3">
      <c r="C336" s="178"/>
      <c r="D336" s="215"/>
      <c r="E336" s="215"/>
      <c r="F336" s="215"/>
    </row>
    <row r="337" spans="3:6" ht="24.95" customHeight="1" x14ac:dyDescent="0.3">
      <c r="C337" s="178"/>
      <c r="D337" s="215"/>
      <c r="E337" s="215"/>
      <c r="F337" s="215"/>
    </row>
    <row r="338" spans="3:6" ht="24.95" customHeight="1" x14ac:dyDescent="0.3">
      <c r="C338" s="178"/>
      <c r="D338" s="215"/>
      <c r="E338" s="215"/>
      <c r="F338" s="215"/>
    </row>
    <row r="339" spans="3:6" ht="24.95" customHeight="1" x14ac:dyDescent="0.3">
      <c r="C339" s="178"/>
      <c r="D339" s="215"/>
      <c r="E339" s="215"/>
      <c r="F339" s="215"/>
    </row>
    <row r="340" spans="3:6" ht="24.95" customHeight="1" x14ac:dyDescent="0.3">
      <c r="C340" s="178"/>
      <c r="D340" s="215"/>
      <c r="E340" s="215"/>
      <c r="F340" s="215"/>
    </row>
    <row r="341" spans="3:6" ht="24.95" customHeight="1" x14ac:dyDescent="0.3">
      <c r="C341" s="178"/>
      <c r="D341" s="215"/>
      <c r="E341" s="215"/>
      <c r="F341" s="215"/>
    </row>
    <row r="342" spans="3:6" ht="24.95" customHeight="1" x14ac:dyDescent="0.3">
      <c r="C342" s="178"/>
      <c r="D342" s="215"/>
      <c r="E342" s="215"/>
      <c r="F342" s="215"/>
    </row>
    <row r="343" spans="3:6" ht="24.95" customHeight="1" x14ac:dyDescent="0.3">
      <c r="C343" s="178"/>
      <c r="D343" s="215"/>
      <c r="E343" s="215"/>
      <c r="F343" s="215"/>
    </row>
    <row r="344" spans="3:6" ht="24.95" customHeight="1" x14ac:dyDescent="0.3">
      <c r="C344" s="178"/>
      <c r="D344" s="215"/>
      <c r="E344" s="215"/>
      <c r="F344" s="215"/>
    </row>
    <row r="345" spans="3:6" ht="24.95" customHeight="1" x14ac:dyDescent="0.3">
      <c r="C345" s="178"/>
      <c r="D345" s="215"/>
      <c r="E345" s="215"/>
      <c r="F345" s="215"/>
    </row>
    <row r="346" spans="3:6" ht="24.95" customHeight="1" x14ac:dyDescent="0.3">
      <c r="C346" s="178"/>
      <c r="D346" s="215"/>
      <c r="E346" s="215"/>
      <c r="F346" s="215"/>
    </row>
    <row r="347" spans="3:6" ht="24.95" customHeight="1" x14ac:dyDescent="0.3">
      <c r="C347" s="178"/>
      <c r="D347" s="215"/>
      <c r="E347" s="215"/>
      <c r="F347" s="215"/>
    </row>
    <row r="348" spans="3:6" ht="24.95" customHeight="1" x14ac:dyDescent="0.3">
      <c r="C348" s="178"/>
      <c r="D348" s="215"/>
      <c r="E348" s="215"/>
      <c r="F348" s="215"/>
    </row>
    <row r="349" spans="3:6" ht="24.95" customHeight="1" x14ac:dyDescent="0.3">
      <c r="C349" s="178"/>
      <c r="D349" s="215"/>
      <c r="E349" s="215"/>
      <c r="F349" s="215"/>
    </row>
    <row r="350" spans="3:6" ht="24.95" customHeight="1" x14ac:dyDescent="0.3">
      <c r="C350" s="178"/>
      <c r="D350" s="215"/>
      <c r="E350" s="215"/>
      <c r="F350" s="215"/>
    </row>
    <row r="351" spans="3:6" ht="24.95" customHeight="1" x14ac:dyDescent="0.3">
      <c r="C351" s="178"/>
      <c r="D351" s="215"/>
      <c r="E351" s="215"/>
      <c r="F351" s="215"/>
    </row>
    <row r="352" spans="3:6" ht="24.95" customHeight="1" x14ac:dyDescent="0.3">
      <c r="C352" s="178"/>
      <c r="D352" s="215"/>
      <c r="E352" s="215"/>
      <c r="F352" s="215"/>
    </row>
    <row r="353" spans="3:6" ht="24.95" customHeight="1" x14ac:dyDescent="0.3">
      <c r="C353" s="178"/>
      <c r="D353" s="215"/>
      <c r="E353" s="215"/>
      <c r="F353" s="215"/>
    </row>
    <row r="354" spans="3:6" ht="24.95" customHeight="1" x14ac:dyDescent="0.3">
      <c r="C354" s="178"/>
      <c r="D354" s="215"/>
      <c r="E354" s="215"/>
      <c r="F354" s="215"/>
    </row>
    <row r="355" spans="3:6" ht="24.95" customHeight="1" x14ac:dyDescent="0.3">
      <c r="C355" s="178"/>
      <c r="D355" s="215"/>
      <c r="E355" s="215"/>
      <c r="F355" s="215"/>
    </row>
    <row r="356" spans="3:6" ht="24.95" customHeight="1" x14ac:dyDescent="0.3">
      <c r="C356" s="178"/>
      <c r="D356" s="215"/>
      <c r="E356" s="215"/>
      <c r="F356" s="215"/>
    </row>
    <row r="357" spans="3:6" ht="24.95" customHeight="1" x14ac:dyDescent="0.3">
      <c r="C357" s="178"/>
      <c r="D357" s="215"/>
      <c r="E357" s="215"/>
      <c r="F357" s="215"/>
    </row>
    <row r="358" spans="3:6" ht="24.95" customHeight="1" x14ac:dyDescent="0.3">
      <c r="C358" s="178"/>
      <c r="D358" s="215"/>
      <c r="E358" s="215"/>
      <c r="F358" s="215"/>
    </row>
    <row r="359" spans="3:6" ht="24.95" customHeight="1" x14ac:dyDescent="0.3">
      <c r="C359" s="178"/>
      <c r="D359" s="215"/>
      <c r="E359" s="215"/>
      <c r="F359" s="215"/>
    </row>
    <row r="360" spans="3:6" ht="24.95" customHeight="1" x14ac:dyDescent="0.3">
      <c r="C360" s="178"/>
      <c r="D360" s="215"/>
      <c r="E360" s="215"/>
      <c r="F360" s="215"/>
    </row>
    <row r="361" spans="3:6" ht="24.95" customHeight="1" x14ac:dyDescent="0.3">
      <c r="C361" s="178"/>
      <c r="D361" s="215"/>
      <c r="E361" s="215"/>
      <c r="F361" s="215"/>
    </row>
    <row r="362" spans="3:6" ht="24.95" customHeight="1" x14ac:dyDescent="0.3">
      <c r="C362" s="178"/>
      <c r="D362" s="215"/>
      <c r="E362" s="215"/>
      <c r="F362" s="215"/>
    </row>
    <row r="363" spans="3:6" ht="24.95" customHeight="1" x14ac:dyDescent="0.3">
      <c r="C363" s="178"/>
      <c r="D363" s="215"/>
      <c r="E363" s="215"/>
      <c r="F363" s="215"/>
    </row>
    <row r="364" spans="3:6" ht="24.95" customHeight="1" x14ac:dyDescent="0.3">
      <c r="C364" s="178"/>
      <c r="D364" s="215"/>
      <c r="E364" s="215"/>
      <c r="F364" s="215"/>
    </row>
    <row r="365" spans="3:6" ht="24.95" customHeight="1" x14ac:dyDescent="0.3">
      <c r="C365" s="178"/>
      <c r="D365" s="215"/>
      <c r="E365" s="215"/>
      <c r="F365" s="215"/>
    </row>
    <row r="366" spans="3:6" ht="24.95" customHeight="1" x14ac:dyDescent="0.3">
      <c r="C366" s="178"/>
      <c r="D366" s="215"/>
      <c r="E366" s="215"/>
      <c r="F366" s="215"/>
    </row>
    <row r="367" spans="3:6" ht="24.95" customHeight="1" x14ac:dyDescent="0.3">
      <c r="C367" s="178"/>
      <c r="D367" s="215"/>
      <c r="E367" s="215"/>
      <c r="F367" s="215"/>
    </row>
    <row r="368" spans="3:6" ht="24.95" customHeight="1" x14ac:dyDescent="0.3">
      <c r="C368" s="178"/>
      <c r="D368" s="215"/>
      <c r="E368" s="215"/>
      <c r="F368" s="215"/>
    </row>
    <row r="369" spans="3:6" ht="24.95" customHeight="1" x14ac:dyDescent="0.3">
      <c r="C369" s="178"/>
      <c r="D369" s="215"/>
      <c r="E369" s="215"/>
      <c r="F369" s="215"/>
    </row>
    <row r="370" spans="3:6" ht="24.95" customHeight="1" x14ac:dyDescent="0.3">
      <c r="C370" s="178"/>
      <c r="D370" s="215"/>
      <c r="E370" s="215"/>
      <c r="F370" s="215"/>
    </row>
    <row r="371" spans="3:6" ht="24.95" customHeight="1" x14ac:dyDescent="0.3">
      <c r="C371" s="178"/>
      <c r="D371" s="215"/>
      <c r="E371" s="215"/>
      <c r="F371" s="215"/>
    </row>
    <row r="372" spans="3:6" ht="24.95" customHeight="1" x14ac:dyDescent="0.3">
      <c r="C372" s="178"/>
      <c r="D372" s="215"/>
      <c r="E372" s="215"/>
      <c r="F372" s="215"/>
    </row>
    <row r="373" spans="3:6" ht="24.95" customHeight="1" x14ac:dyDescent="0.3">
      <c r="C373" s="178"/>
      <c r="D373" s="215"/>
      <c r="E373" s="215"/>
      <c r="F373" s="215"/>
    </row>
    <row r="374" spans="3:6" ht="24.95" customHeight="1" x14ac:dyDescent="0.3">
      <c r="C374" s="178"/>
      <c r="D374" s="215"/>
      <c r="E374" s="215"/>
      <c r="F374" s="215"/>
    </row>
    <row r="375" spans="3:6" ht="24.95" customHeight="1" x14ac:dyDescent="0.3">
      <c r="C375" s="178"/>
      <c r="D375" s="215"/>
      <c r="E375" s="215"/>
      <c r="F375" s="215"/>
    </row>
    <row r="376" spans="3:6" ht="24.95" customHeight="1" x14ac:dyDescent="0.3">
      <c r="C376" s="178"/>
      <c r="D376" s="215"/>
      <c r="E376" s="215"/>
      <c r="F376" s="215"/>
    </row>
    <row r="377" spans="3:6" ht="24.95" customHeight="1" x14ac:dyDescent="0.3">
      <c r="C377" s="178"/>
      <c r="D377" s="215"/>
      <c r="E377" s="215"/>
      <c r="F377" s="215"/>
    </row>
    <row r="378" spans="3:6" ht="24.95" customHeight="1" x14ac:dyDescent="0.3">
      <c r="C378" s="178"/>
      <c r="D378" s="215"/>
      <c r="E378" s="215"/>
      <c r="F378" s="215"/>
    </row>
    <row r="379" spans="3:6" ht="24.95" customHeight="1" x14ac:dyDescent="0.3">
      <c r="C379" s="178"/>
      <c r="D379" s="215"/>
      <c r="E379" s="215"/>
      <c r="F379" s="215"/>
    </row>
    <row r="380" spans="3:6" ht="24.95" customHeight="1" x14ac:dyDescent="0.3">
      <c r="C380" s="178"/>
      <c r="D380" s="215"/>
      <c r="E380" s="215"/>
      <c r="F380" s="215"/>
    </row>
    <row r="381" spans="3:6" ht="24.95" customHeight="1" x14ac:dyDescent="0.3">
      <c r="C381" s="178"/>
      <c r="D381" s="215"/>
      <c r="E381" s="215"/>
      <c r="F381" s="215"/>
    </row>
    <row r="382" spans="3:6" ht="24.95" customHeight="1" x14ac:dyDescent="0.3">
      <c r="C382" s="178"/>
      <c r="D382" s="215"/>
      <c r="E382" s="215"/>
      <c r="F382" s="215"/>
    </row>
    <row r="383" spans="3:6" ht="24.95" customHeight="1" x14ac:dyDescent="0.3">
      <c r="C383" s="178"/>
      <c r="D383" s="215"/>
      <c r="E383" s="215"/>
      <c r="F383" s="215"/>
    </row>
    <row r="384" spans="3:6" ht="24.95" customHeight="1" x14ac:dyDescent="0.3">
      <c r="C384" s="178"/>
      <c r="D384" s="215"/>
      <c r="E384" s="215"/>
      <c r="F384" s="215"/>
    </row>
    <row r="385" spans="3:6" ht="24.95" customHeight="1" x14ac:dyDescent="0.3">
      <c r="C385" s="178"/>
      <c r="D385" s="215"/>
      <c r="E385" s="215"/>
      <c r="F385" s="215"/>
    </row>
    <row r="386" spans="3:6" ht="24.95" customHeight="1" x14ac:dyDescent="0.3">
      <c r="C386" s="178"/>
      <c r="D386" s="215"/>
      <c r="E386" s="215"/>
      <c r="F386" s="215"/>
    </row>
    <row r="387" spans="3:6" ht="24.95" customHeight="1" x14ac:dyDescent="0.3">
      <c r="C387" s="178"/>
      <c r="D387" s="215"/>
      <c r="E387" s="215"/>
      <c r="F387" s="215"/>
    </row>
    <row r="388" spans="3:6" ht="24.95" customHeight="1" x14ac:dyDescent="0.3">
      <c r="C388" s="178"/>
      <c r="D388" s="215"/>
      <c r="E388" s="215"/>
      <c r="F388" s="215"/>
    </row>
    <row r="389" spans="3:6" ht="24.95" customHeight="1" x14ac:dyDescent="0.3">
      <c r="C389" s="178"/>
      <c r="D389" s="215"/>
      <c r="E389" s="215"/>
      <c r="F389" s="215"/>
    </row>
    <row r="390" spans="3:6" ht="24.95" customHeight="1" x14ac:dyDescent="0.3">
      <c r="C390" s="178"/>
      <c r="D390" s="215"/>
      <c r="E390" s="215"/>
      <c r="F390" s="215"/>
    </row>
    <row r="391" spans="3:6" ht="24.95" customHeight="1" x14ac:dyDescent="0.3">
      <c r="C391" s="178"/>
      <c r="D391" s="215"/>
      <c r="E391" s="215"/>
      <c r="F391" s="215"/>
    </row>
    <row r="392" spans="3:6" ht="24.95" customHeight="1" x14ac:dyDescent="0.3">
      <c r="C392" s="178"/>
      <c r="D392" s="215"/>
      <c r="E392" s="215"/>
      <c r="F392" s="215"/>
    </row>
    <row r="393" spans="3:6" ht="24.95" customHeight="1" x14ac:dyDescent="0.3">
      <c r="C393" s="178"/>
      <c r="D393" s="215"/>
      <c r="E393" s="215"/>
      <c r="F393" s="215"/>
    </row>
    <row r="394" spans="3:6" ht="24.95" customHeight="1" x14ac:dyDescent="0.3">
      <c r="C394" s="178"/>
      <c r="D394" s="215"/>
      <c r="E394" s="215"/>
      <c r="F394" s="215"/>
    </row>
    <row r="395" spans="3:6" ht="24.95" customHeight="1" x14ac:dyDescent="0.3">
      <c r="C395" s="178"/>
      <c r="D395" s="215"/>
      <c r="E395" s="215"/>
      <c r="F395" s="215"/>
    </row>
    <row r="396" spans="3:6" ht="24.95" customHeight="1" x14ac:dyDescent="0.3">
      <c r="C396" s="178"/>
      <c r="D396" s="215"/>
      <c r="E396" s="215"/>
      <c r="F396" s="215"/>
    </row>
    <row r="397" spans="3:6" ht="24.95" customHeight="1" x14ac:dyDescent="0.3">
      <c r="C397" s="178"/>
      <c r="D397" s="215"/>
      <c r="E397" s="215"/>
      <c r="F397" s="215"/>
    </row>
    <row r="398" spans="3:6" ht="24.95" customHeight="1" x14ac:dyDescent="0.3">
      <c r="C398" s="178"/>
      <c r="D398" s="215"/>
      <c r="E398" s="215"/>
      <c r="F398" s="215"/>
    </row>
    <row r="399" spans="3:6" ht="24.95" customHeight="1" x14ac:dyDescent="0.3">
      <c r="C399" s="178"/>
      <c r="D399" s="215"/>
      <c r="E399" s="215"/>
      <c r="F399" s="215"/>
    </row>
    <row r="400" spans="3:6" ht="24.95" customHeight="1" x14ac:dyDescent="0.3">
      <c r="C400" s="178"/>
      <c r="D400" s="215"/>
      <c r="E400" s="215"/>
      <c r="F400" s="215"/>
    </row>
    <row r="401" spans="3:6" ht="24.95" customHeight="1" x14ac:dyDescent="0.3">
      <c r="C401" s="178"/>
      <c r="D401" s="215"/>
      <c r="E401" s="215"/>
      <c r="F401" s="215"/>
    </row>
    <row r="402" spans="3:6" ht="24.95" customHeight="1" x14ac:dyDescent="0.3">
      <c r="C402" s="178"/>
      <c r="D402" s="215"/>
      <c r="E402" s="215"/>
      <c r="F402" s="215"/>
    </row>
    <row r="403" spans="3:6" ht="24.95" customHeight="1" x14ac:dyDescent="0.3">
      <c r="C403" s="178"/>
      <c r="D403" s="215"/>
      <c r="E403" s="215"/>
      <c r="F403" s="215"/>
    </row>
    <row r="404" spans="3:6" ht="24.95" customHeight="1" x14ac:dyDescent="0.3">
      <c r="C404" s="178"/>
      <c r="D404" s="215"/>
      <c r="E404" s="215"/>
      <c r="F404" s="215"/>
    </row>
    <row r="405" spans="3:6" ht="24.95" customHeight="1" x14ac:dyDescent="0.3">
      <c r="C405" s="178"/>
      <c r="D405" s="215"/>
      <c r="E405" s="215"/>
      <c r="F405" s="215"/>
    </row>
    <row r="406" spans="3:6" ht="24.95" customHeight="1" x14ac:dyDescent="0.3">
      <c r="C406" s="178"/>
      <c r="D406" s="215"/>
      <c r="E406" s="215"/>
      <c r="F406" s="215"/>
    </row>
    <row r="407" spans="3:6" ht="24.95" customHeight="1" x14ac:dyDescent="0.3">
      <c r="C407" s="178"/>
      <c r="D407" s="215"/>
      <c r="E407" s="215"/>
      <c r="F407" s="215"/>
    </row>
    <row r="408" spans="3:6" ht="24.95" customHeight="1" x14ac:dyDescent="0.3">
      <c r="C408" s="178"/>
      <c r="D408" s="215"/>
      <c r="E408" s="215"/>
      <c r="F408" s="215"/>
    </row>
    <row r="409" spans="3:6" ht="24.95" customHeight="1" x14ac:dyDescent="0.3">
      <c r="C409" s="178"/>
      <c r="D409" s="215"/>
      <c r="E409" s="215"/>
      <c r="F409" s="215"/>
    </row>
    <row r="410" spans="3:6" ht="24.95" customHeight="1" x14ac:dyDescent="0.3">
      <c r="C410" s="178"/>
      <c r="D410" s="215"/>
      <c r="E410" s="215"/>
      <c r="F410" s="215"/>
    </row>
    <row r="411" spans="3:6" ht="24.95" customHeight="1" x14ac:dyDescent="0.3">
      <c r="C411" s="178"/>
      <c r="D411" s="215"/>
      <c r="E411" s="215"/>
      <c r="F411" s="215"/>
    </row>
    <row r="412" spans="3:6" ht="24.95" customHeight="1" x14ac:dyDescent="0.3">
      <c r="C412" s="178"/>
      <c r="D412" s="215"/>
      <c r="E412" s="215"/>
      <c r="F412" s="215"/>
    </row>
    <row r="413" spans="3:6" ht="24.95" customHeight="1" x14ac:dyDescent="0.3">
      <c r="C413" s="178"/>
      <c r="D413" s="215"/>
      <c r="E413" s="215"/>
      <c r="F413" s="215"/>
    </row>
    <row r="414" spans="3:6" ht="24.95" customHeight="1" x14ac:dyDescent="0.3">
      <c r="C414" s="178"/>
      <c r="D414" s="215"/>
      <c r="E414" s="215"/>
      <c r="F414" s="215"/>
    </row>
    <row r="415" spans="3:6" ht="24.95" customHeight="1" x14ac:dyDescent="0.3">
      <c r="C415" s="178"/>
      <c r="D415" s="215"/>
      <c r="E415" s="215"/>
      <c r="F415" s="215"/>
    </row>
    <row r="416" spans="3:6" ht="24.95" customHeight="1" x14ac:dyDescent="0.3">
      <c r="C416" s="178"/>
      <c r="D416" s="215"/>
      <c r="E416" s="215"/>
      <c r="F416" s="215"/>
    </row>
    <row r="417" spans="3:6" ht="24.95" customHeight="1" x14ac:dyDescent="0.3">
      <c r="C417" s="178"/>
      <c r="D417" s="215"/>
      <c r="E417" s="215"/>
      <c r="F417" s="215"/>
    </row>
    <row r="418" spans="3:6" ht="24.95" customHeight="1" x14ac:dyDescent="0.3">
      <c r="C418" s="178"/>
      <c r="D418" s="215"/>
      <c r="E418" s="215"/>
      <c r="F418" s="215"/>
    </row>
    <row r="419" spans="3:6" ht="24.95" customHeight="1" x14ac:dyDescent="0.3">
      <c r="C419" s="178"/>
      <c r="D419" s="215"/>
      <c r="E419" s="215"/>
      <c r="F419" s="215"/>
    </row>
    <row r="420" spans="3:6" ht="24.95" customHeight="1" x14ac:dyDescent="0.3">
      <c r="C420" s="178"/>
      <c r="D420" s="215"/>
      <c r="E420" s="215"/>
      <c r="F420" s="215"/>
    </row>
    <row r="421" spans="3:6" ht="24.95" customHeight="1" x14ac:dyDescent="0.3">
      <c r="C421" s="178"/>
      <c r="D421" s="215"/>
      <c r="E421" s="215"/>
      <c r="F421" s="215"/>
    </row>
    <row r="422" spans="3:6" ht="24.95" customHeight="1" x14ac:dyDescent="0.3">
      <c r="C422" s="178"/>
      <c r="D422" s="215"/>
      <c r="E422" s="215"/>
      <c r="F422" s="215"/>
    </row>
    <row r="423" spans="3:6" ht="24.95" customHeight="1" x14ac:dyDescent="0.3">
      <c r="C423" s="178"/>
      <c r="D423" s="215"/>
      <c r="E423" s="215"/>
      <c r="F423" s="215"/>
    </row>
    <row r="424" spans="3:6" ht="24.95" customHeight="1" x14ac:dyDescent="0.3">
      <c r="C424" s="178"/>
      <c r="D424" s="215"/>
      <c r="E424" s="215"/>
      <c r="F424" s="215"/>
    </row>
    <row r="425" spans="3:6" ht="24.95" customHeight="1" x14ac:dyDescent="0.3">
      <c r="C425" s="178"/>
      <c r="D425" s="215"/>
      <c r="E425" s="215"/>
      <c r="F425" s="215"/>
    </row>
    <row r="426" spans="3:6" ht="24.95" customHeight="1" x14ac:dyDescent="0.3">
      <c r="C426" s="178"/>
      <c r="D426" s="215"/>
      <c r="E426" s="215"/>
      <c r="F426" s="215"/>
    </row>
    <row r="427" spans="3:6" ht="24.95" customHeight="1" x14ac:dyDescent="0.3">
      <c r="C427" s="178"/>
      <c r="D427" s="215"/>
      <c r="E427" s="215"/>
      <c r="F427" s="215"/>
    </row>
    <row r="428" spans="3:6" ht="24.95" customHeight="1" x14ac:dyDescent="0.3">
      <c r="C428" s="178"/>
      <c r="D428" s="215"/>
      <c r="E428" s="215"/>
      <c r="F428" s="215"/>
    </row>
    <row r="429" spans="3:6" ht="24.95" customHeight="1" x14ac:dyDescent="0.3">
      <c r="C429" s="178"/>
      <c r="D429" s="215"/>
      <c r="E429" s="215"/>
      <c r="F429" s="215"/>
    </row>
    <row r="430" spans="3:6" ht="24.95" customHeight="1" x14ac:dyDescent="0.3">
      <c r="C430" s="178"/>
      <c r="D430" s="215"/>
      <c r="E430" s="215"/>
      <c r="F430" s="215"/>
    </row>
    <row r="431" spans="3:6" ht="24.95" customHeight="1" x14ac:dyDescent="0.3">
      <c r="C431" s="178"/>
      <c r="D431" s="215"/>
      <c r="E431" s="215"/>
      <c r="F431" s="215"/>
    </row>
    <row r="432" spans="3:6" ht="24.95" customHeight="1" x14ac:dyDescent="0.3">
      <c r="C432" s="178"/>
      <c r="D432" s="215"/>
      <c r="E432" s="215"/>
      <c r="F432" s="215"/>
    </row>
    <row r="433" spans="3:6" ht="24.95" customHeight="1" x14ac:dyDescent="0.3">
      <c r="C433" s="178"/>
      <c r="D433" s="215"/>
      <c r="E433" s="215"/>
      <c r="F433" s="215"/>
    </row>
    <row r="434" spans="3:6" ht="24.95" customHeight="1" x14ac:dyDescent="0.3">
      <c r="C434" s="178"/>
      <c r="D434" s="215"/>
      <c r="E434" s="215"/>
      <c r="F434" s="215"/>
    </row>
    <row r="435" spans="3:6" ht="24.95" customHeight="1" x14ac:dyDescent="0.3">
      <c r="C435" s="178"/>
      <c r="D435" s="215"/>
      <c r="E435" s="215"/>
      <c r="F435" s="215"/>
    </row>
    <row r="436" spans="3:6" ht="24.95" customHeight="1" x14ac:dyDescent="0.3">
      <c r="C436" s="178"/>
      <c r="D436" s="215"/>
      <c r="E436" s="215"/>
      <c r="F436" s="215"/>
    </row>
    <row r="437" spans="3:6" ht="24.95" customHeight="1" x14ac:dyDescent="0.3">
      <c r="C437" s="178"/>
      <c r="D437" s="215"/>
      <c r="E437" s="215"/>
      <c r="F437" s="215"/>
    </row>
    <row r="438" spans="3:6" ht="24.95" customHeight="1" x14ac:dyDescent="0.3">
      <c r="C438" s="178"/>
      <c r="D438" s="215"/>
      <c r="E438" s="215"/>
      <c r="F438" s="215"/>
    </row>
    <row r="439" spans="3:6" ht="24.95" customHeight="1" x14ac:dyDescent="0.3">
      <c r="C439" s="178"/>
      <c r="D439" s="215"/>
      <c r="E439" s="215"/>
      <c r="F439" s="215"/>
    </row>
    <row r="440" spans="3:6" ht="24.95" customHeight="1" x14ac:dyDescent="0.3">
      <c r="C440" s="178"/>
      <c r="D440" s="215"/>
      <c r="E440" s="215"/>
      <c r="F440" s="215"/>
    </row>
    <row r="441" spans="3:6" ht="24.95" customHeight="1" x14ac:dyDescent="0.3">
      <c r="C441" s="178"/>
      <c r="D441" s="215"/>
      <c r="E441" s="215"/>
      <c r="F441" s="215"/>
    </row>
    <row r="442" spans="3:6" ht="24.95" customHeight="1" x14ac:dyDescent="0.3">
      <c r="C442" s="178"/>
      <c r="D442" s="215"/>
      <c r="E442" s="215"/>
      <c r="F442" s="215"/>
    </row>
    <row r="443" spans="3:6" ht="24.95" customHeight="1" x14ac:dyDescent="0.3">
      <c r="C443" s="178"/>
      <c r="D443" s="215"/>
      <c r="E443" s="215"/>
      <c r="F443" s="215"/>
    </row>
    <row r="444" spans="3:6" ht="24.95" customHeight="1" x14ac:dyDescent="0.3">
      <c r="C444" s="178"/>
      <c r="D444" s="215"/>
      <c r="E444" s="215"/>
      <c r="F444" s="215"/>
    </row>
    <row r="445" spans="3:6" ht="24.95" customHeight="1" x14ac:dyDescent="0.3">
      <c r="C445" s="178"/>
      <c r="D445" s="215"/>
      <c r="E445" s="215"/>
      <c r="F445" s="215"/>
    </row>
    <row r="446" spans="3:6" ht="24.95" customHeight="1" x14ac:dyDescent="0.3">
      <c r="C446" s="178"/>
      <c r="D446" s="215"/>
      <c r="E446" s="215"/>
      <c r="F446" s="215"/>
    </row>
    <row r="447" spans="3:6" ht="24.95" customHeight="1" x14ac:dyDescent="0.3">
      <c r="C447" s="178"/>
      <c r="D447" s="215"/>
      <c r="E447" s="215"/>
      <c r="F447" s="215"/>
    </row>
    <row r="448" spans="3:6" ht="24.95" customHeight="1" x14ac:dyDescent="0.3">
      <c r="C448" s="178"/>
      <c r="D448" s="215"/>
      <c r="E448" s="215"/>
      <c r="F448" s="215"/>
    </row>
    <row r="449" spans="3:6" ht="24.95" customHeight="1" x14ac:dyDescent="0.3">
      <c r="C449" s="178"/>
      <c r="D449" s="215"/>
      <c r="E449" s="215"/>
      <c r="F449" s="215"/>
    </row>
    <row r="450" spans="3:6" ht="24.95" customHeight="1" x14ac:dyDescent="0.3">
      <c r="C450" s="178"/>
      <c r="D450" s="215"/>
      <c r="E450" s="215"/>
      <c r="F450" s="215"/>
    </row>
    <row r="451" spans="3:6" ht="24.95" customHeight="1" x14ac:dyDescent="0.3">
      <c r="C451" s="178"/>
      <c r="D451" s="215"/>
      <c r="E451" s="215"/>
      <c r="F451" s="215"/>
    </row>
    <row r="452" spans="3:6" ht="24.95" customHeight="1" x14ac:dyDescent="0.3">
      <c r="C452" s="178"/>
      <c r="D452" s="215"/>
      <c r="E452" s="215"/>
      <c r="F452" s="215"/>
    </row>
    <row r="453" spans="3:6" ht="24.95" customHeight="1" x14ac:dyDescent="0.3">
      <c r="C453" s="178"/>
      <c r="D453" s="215"/>
      <c r="E453" s="215"/>
      <c r="F453" s="215"/>
    </row>
    <row r="454" spans="3:6" ht="24.95" customHeight="1" x14ac:dyDescent="0.3">
      <c r="C454" s="178"/>
      <c r="D454" s="215"/>
      <c r="E454" s="215"/>
      <c r="F454" s="215"/>
    </row>
    <row r="455" spans="3:6" ht="24.95" customHeight="1" x14ac:dyDescent="0.3">
      <c r="C455" s="178"/>
      <c r="D455" s="215"/>
      <c r="E455" s="215"/>
      <c r="F455" s="215"/>
    </row>
    <row r="456" spans="3:6" ht="24.95" customHeight="1" x14ac:dyDescent="0.3">
      <c r="C456" s="178"/>
      <c r="D456" s="215"/>
      <c r="E456" s="215"/>
      <c r="F456" s="215"/>
    </row>
    <row r="457" spans="3:6" ht="24.95" customHeight="1" x14ac:dyDescent="0.3">
      <c r="C457" s="178"/>
      <c r="D457" s="215"/>
      <c r="E457" s="215"/>
      <c r="F457" s="215"/>
    </row>
    <row r="458" spans="3:6" ht="24.95" customHeight="1" x14ac:dyDescent="0.3">
      <c r="C458" s="178"/>
      <c r="D458" s="215"/>
      <c r="E458" s="215"/>
      <c r="F458" s="215"/>
    </row>
    <row r="459" spans="3:6" ht="24.95" customHeight="1" x14ac:dyDescent="0.3">
      <c r="C459" s="178"/>
      <c r="D459" s="215"/>
      <c r="E459" s="215"/>
      <c r="F459" s="215"/>
    </row>
    <row r="460" spans="3:6" ht="24.95" customHeight="1" x14ac:dyDescent="0.3">
      <c r="C460" s="178"/>
      <c r="D460" s="215"/>
      <c r="E460" s="215"/>
      <c r="F460" s="215"/>
    </row>
    <row r="461" spans="3:6" ht="24.95" customHeight="1" x14ac:dyDescent="0.3">
      <c r="C461" s="178"/>
      <c r="D461" s="215"/>
      <c r="E461" s="215"/>
      <c r="F461" s="215"/>
    </row>
    <row r="462" spans="3:6" ht="24.95" customHeight="1" x14ac:dyDescent="0.3">
      <c r="C462" s="178"/>
      <c r="D462" s="215"/>
      <c r="E462" s="215"/>
      <c r="F462" s="215"/>
    </row>
    <row r="463" spans="3:6" ht="24.95" customHeight="1" x14ac:dyDescent="0.3">
      <c r="C463" s="178"/>
      <c r="D463" s="215"/>
      <c r="E463" s="215"/>
      <c r="F463" s="215"/>
    </row>
    <row r="464" spans="3:6" ht="24.95" customHeight="1" x14ac:dyDescent="0.3">
      <c r="C464" s="178"/>
      <c r="D464" s="215"/>
      <c r="E464" s="215"/>
      <c r="F464" s="215"/>
    </row>
    <row r="465" spans="3:6" ht="24.95" customHeight="1" x14ac:dyDescent="0.3">
      <c r="C465" s="178"/>
      <c r="D465" s="215"/>
      <c r="E465" s="215"/>
      <c r="F465" s="215"/>
    </row>
    <row r="466" spans="3:6" ht="24.95" customHeight="1" x14ac:dyDescent="0.3">
      <c r="C466" s="178"/>
      <c r="D466" s="215"/>
      <c r="E466" s="215"/>
      <c r="F466" s="215"/>
    </row>
    <row r="467" spans="3:6" ht="24.95" customHeight="1" x14ac:dyDescent="0.3">
      <c r="C467" s="178"/>
      <c r="D467" s="215"/>
      <c r="E467" s="215"/>
      <c r="F467" s="215"/>
    </row>
    <row r="468" spans="3:6" ht="24.95" customHeight="1" x14ac:dyDescent="0.3">
      <c r="C468" s="178"/>
      <c r="D468" s="215"/>
      <c r="E468" s="215"/>
      <c r="F468" s="215"/>
    </row>
    <row r="469" spans="3:6" ht="24.95" customHeight="1" x14ac:dyDescent="0.3">
      <c r="C469" s="178"/>
      <c r="D469" s="215"/>
      <c r="E469" s="215"/>
      <c r="F469" s="215"/>
    </row>
    <row r="470" spans="3:6" ht="24.95" customHeight="1" x14ac:dyDescent="0.3">
      <c r="C470" s="178"/>
      <c r="D470" s="215"/>
      <c r="E470" s="215"/>
      <c r="F470" s="215"/>
    </row>
    <row r="471" spans="3:6" ht="24.95" customHeight="1" x14ac:dyDescent="0.3">
      <c r="C471" s="178"/>
      <c r="D471" s="215"/>
      <c r="E471" s="215"/>
      <c r="F471" s="215"/>
    </row>
    <row r="472" spans="3:6" ht="24.95" customHeight="1" x14ac:dyDescent="0.3">
      <c r="C472" s="178"/>
      <c r="D472" s="215"/>
      <c r="E472" s="215"/>
      <c r="F472" s="215"/>
    </row>
    <row r="473" spans="3:6" ht="24.95" customHeight="1" x14ac:dyDescent="0.3">
      <c r="C473" s="178"/>
      <c r="D473" s="215"/>
      <c r="E473" s="215"/>
      <c r="F473" s="215"/>
    </row>
    <row r="474" spans="3:6" ht="24.95" customHeight="1" x14ac:dyDescent="0.3">
      <c r="C474" s="178"/>
      <c r="D474" s="215"/>
      <c r="E474" s="215"/>
      <c r="F474" s="215"/>
    </row>
    <row r="475" spans="3:6" ht="24.95" customHeight="1" x14ac:dyDescent="0.3">
      <c r="C475" s="178"/>
      <c r="D475" s="215"/>
      <c r="E475" s="215"/>
      <c r="F475" s="215"/>
    </row>
    <row r="476" spans="3:6" ht="24.95" customHeight="1" x14ac:dyDescent="0.3">
      <c r="C476" s="178"/>
      <c r="D476" s="215"/>
      <c r="E476" s="215"/>
      <c r="F476" s="215"/>
    </row>
    <row r="477" spans="3:6" ht="24.95" customHeight="1" x14ac:dyDescent="0.3">
      <c r="C477" s="178"/>
      <c r="D477" s="215"/>
      <c r="E477" s="215"/>
      <c r="F477" s="215"/>
    </row>
    <row r="478" spans="3:6" ht="24.95" customHeight="1" x14ac:dyDescent="0.3">
      <c r="C478" s="178"/>
      <c r="D478" s="215"/>
      <c r="E478" s="215"/>
      <c r="F478" s="215"/>
    </row>
    <row r="479" spans="3:6" ht="24.95" customHeight="1" x14ac:dyDescent="0.3">
      <c r="C479" s="178"/>
      <c r="D479" s="215"/>
      <c r="E479" s="215"/>
      <c r="F479" s="215"/>
    </row>
    <row r="480" spans="3:6" ht="24.95" customHeight="1" x14ac:dyDescent="0.3">
      <c r="C480" s="178"/>
      <c r="D480" s="215"/>
      <c r="E480" s="215"/>
      <c r="F480" s="215"/>
    </row>
    <row r="481" spans="3:6" ht="24.95" customHeight="1" x14ac:dyDescent="0.3">
      <c r="C481" s="178"/>
      <c r="D481" s="215"/>
      <c r="E481" s="215"/>
      <c r="F481" s="215"/>
    </row>
    <row r="482" spans="3:6" ht="24.95" customHeight="1" x14ac:dyDescent="0.3">
      <c r="C482" s="178"/>
      <c r="D482" s="215"/>
      <c r="E482" s="215"/>
      <c r="F482" s="215"/>
    </row>
    <row r="483" spans="3:6" ht="24.95" customHeight="1" x14ac:dyDescent="0.3">
      <c r="C483" s="178"/>
      <c r="D483" s="215"/>
      <c r="E483" s="215"/>
      <c r="F483" s="215"/>
    </row>
    <row r="484" spans="3:6" ht="24.95" customHeight="1" x14ac:dyDescent="0.3">
      <c r="C484" s="178"/>
      <c r="D484" s="215"/>
      <c r="E484" s="215"/>
      <c r="F484" s="215"/>
    </row>
    <row r="485" spans="3:6" ht="24.95" customHeight="1" x14ac:dyDescent="0.3">
      <c r="C485" s="178"/>
      <c r="D485" s="215"/>
      <c r="E485" s="215"/>
      <c r="F485" s="215"/>
    </row>
    <row r="486" spans="3:6" ht="24.95" customHeight="1" x14ac:dyDescent="0.3">
      <c r="C486" s="178"/>
      <c r="D486" s="215"/>
      <c r="E486" s="215"/>
      <c r="F486" s="215"/>
    </row>
    <row r="487" spans="3:6" ht="24.95" customHeight="1" x14ac:dyDescent="0.3">
      <c r="C487" s="178"/>
      <c r="D487" s="215"/>
      <c r="E487" s="215"/>
      <c r="F487" s="215"/>
    </row>
    <row r="488" spans="3:6" ht="24.95" customHeight="1" x14ac:dyDescent="0.3">
      <c r="C488" s="178"/>
      <c r="D488" s="215"/>
      <c r="E488" s="215"/>
      <c r="F488" s="215"/>
    </row>
    <row r="489" spans="3:6" ht="24.95" customHeight="1" x14ac:dyDescent="0.3">
      <c r="C489" s="178"/>
      <c r="D489" s="215"/>
      <c r="E489" s="215"/>
      <c r="F489" s="215"/>
    </row>
    <row r="490" spans="3:6" ht="24.95" customHeight="1" x14ac:dyDescent="0.3">
      <c r="C490" s="178"/>
      <c r="D490" s="215"/>
      <c r="E490" s="215"/>
      <c r="F490" s="215"/>
    </row>
    <row r="491" spans="3:6" ht="24.95" customHeight="1" x14ac:dyDescent="0.3">
      <c r="C491" s="178"/>
      <c r="D491" s="215"/>
      <c r="E491" s="215"/>
      <c r="F491" s="215"/>
    </row>
    <row r="492" spans="3:6" ht="24.95" customHeight="1" x14ac:dyDescent="0.3">
      <c r="C492" s="178"/>
      <c r="D492" s="215"/>
      <c r="E492" s="215"/>
      <c r="F492" s="215"/>
    </row>
    <row r="493" spans="3:6" ht="24.95" customHeight="1" x14ac:dyDescent="0.3">
      <c r="C493" s="178"/>
      <c r="D493" s="215"/>
      <c r="E493" s="215"/>
      <c r="F493" s="215"/>
    </row>
    <row r="494" spans="3:6" ht="24.95" customHeight="1" x14ac:dyDescent="0.3">
      <c r="C494" s="178"/>
      <c r="D494" s="215"/>
      <c r="E494" s="215"/>
      <c r="F494" s="215"/>
    </row>
    <row r="495" spans="3:6" ht="24.95" customHeight="1" x14ac:dyDescent="0.3">
      <c r="C495" s="178"/>
      <c r="D495" s="215"/>
      <c r="E495" s="215"/>
      <c r="F495" s="215"/>
    </row>
    <row r="496" spans="3:6" ht="24.95" customHeight="1" x14ac:dyDescent="0.3">
      <c r="C496" s="178"/>
      <c r="D496" s="215"/>
      <c r="E496" s="215"/>
      <c r="F496" s="215"/>
    </row>
    <row r="497" spans="3:6" ht="24.95" customHeight="1" x14ac:dyDescent="0.3">
      <c r="C497" s="178"/>
      <c r="D497" s="215"/>
      <c r="E497" s="215"/>
      <c r="F497" s="215"/>
    </row>
    <row r="498" spans="3:6" ht="24.95" customHeight="1" x14ac:dyDescent="0.3">
      <c r="C498" s="178"/>
      <c r="D498" s="215"/>
      <c r="E498" s="215"/>
      <c r="F498" s="215"/>
    </row>
    <row r="499" spans="3:6" ht="24.95" customHeight="1" x14ac:dyDescent="0.3">
      <c r="C499" s="178"/>
      <c r="D499" s="215"/>
      <c r="E499" s="215"/>
      <c r="F499" s="215"/>
    </row>
    <row r="500" spans="3:6" ht="24.95" customHeight="1" x14ac:dyDescent="0.3">
      <c r="C500" s="178"/>
      <c r="D500" s="215"/>
      <c r="E500" s="215"/>
      <c r="F500" s="215"/>
    </row>
    <row r="501" spans="3:6" ht="24.95" customHeight="1" x14ac:dyDescent="0.3">
      <c r="C501" s="178"/>
      <c r="D501" s="215"/>
      <c r="E501" s="215"/>
      <c r="F501" s="215"/>
    </row>
    <row r="502" spans="3:6" ht="24.95" customHeight="1" x14ac:dyDescent="0.3">
      <c r="C502" s="178"/>
      <c r="D502" s="215"/>
      <c r="E502" s="215"/>
      <c r="F502" s="215"/>
    </row>
    <row r="503" spans="3:6" ht="24.95" customHeight="1" x14ac:dyDescent="0.3">
      <c r="C503" s="178"/>
      <c r="D503" s="215"/>
      <c r="E503" s="215"/>
      <c r="F503" s="215"/>
    </row>
    <row r="504" spans="3:6" ht="24.95" customHeight="1" x14ac:dyDescent="0.3">
      <c r="C504" s="178"/>
      <c r="D504" s="215"/>
      <c r="E504" s="215"/>
      <c r="F504" s="215"/>
    </row>
    <row r="505" spans="3:6" ht="24.95" customHeight="1" x14ac:dyDescent="0.3">
      <c r="C505" s="178"/>
      <c r="D505" s="215"/>
      <c r="E505" s="215"/>
      <c r="F505" s="215"/>
    </row>
    <row r="506" spans="3:6" ht="24.95" customHeight="1" x14ac:dyDescent="0.3">
      <c r="C506" s="178"/>
      <c r="D506" s="215"/>
      <c r="E506" s="215"/>
      <c r="F506" s="215"/>
    </row>
    <row r="507" spans="3:6" ht="24.95" customHeight="1" x14ac:dyDescent="0.3">
      <c r="C507" s="178"/>
      <c r="D507" s="215"/>
      <c r="E507" s="215"/>
      <c r="F507" s="215"/>
    </row>
    <row r="508" spans="3:6" ht="24.95" customHeight="1" x14ac:dyDescent="0.3">
      <c r="C508" s="178"/>
      <c r="D508" s="215"/>
      <c r="E508" s="215"/>
      <c r="F508" s="215"/>
    </row>
    <row r="509" spans="3:6" ht="24.95" customHeight="1" x14ac:dyDescent="0.3">
      <c r="C509" s="178"/>
      <c r="D509" s="215"/>
      <c r="E509" s="215"/>
      <c r="F509" s="215"/>
    </row>
    <row r="510" spans="3:6" ht="24.95" customHeight="1" x14ac:dyDescent="0.3">
      <c r="C510" s="178"/>
      <c r="D510" s="215"/>
      <c r="E510" s="215"/>
      <c r="F510" s="215"/>
    </row>
    <row r="511" spans="3:6" ht="24.95" customHeight="1" x14ac:dyDescent="0.3">
      <c r="C511" s="178"/>
      <c r="D511" s="215"/>
      <c r="E511" s="215"/>
      <c r="F511" s="215"/>
    </row>
    <row r="512" spans="3:6" ht="24.95" customHeight="1" x14ac:dyDescent="0.3">
      <c r="C512" s="178"/>
      <c r="D512" s="215"/>
      <c r="E512" s="215"/>
      <c r="F512" s="215"/>
    </row>
    <row r="513" spans="3:6" ht="24.95" customHeight="1" x14ac:dyDescent="0.3">
      <c r="C513" s="178"/>
      <c r="D513" s="215"/>
      <c r="E513" s="215"/>
      <c r="F513" s="215"/>
    </row>
    <row r="514" spans="3:6" ht="24.95" customHeight="1" x14ac:dyDescent="0.3">
      <c r="C514" s="178"/>
      <c r="D514" s="215"/>
      <c r="E514" s="215"/>
      <c r="F514" s="215"/>
    </row>
    <row r="515" spans="3:6" ht="24.95" customHeight="1" x14ac:dyDescent="0.3">
      <c r="C515" s="178"/>
      <c r="D515" s="215"/>
      <c r="E515" s="215"/>
      <c r="F515" s="215"/>
    </row>
    <row r="516" spans="3:6" ht="24.95" customHeight="1" x14ac:dyDescent="0.3">
      <c r="C516" s="178"/>
      <c r="D516" s="215"/>
      <c r="E516" s="215"/>
      <c r="F516" s="215"/>
    </row>
    <row r="517" spans="3:6" ht="24.95" customHeight="1" x14ac:dyDescent="0.3">
      <c r="C517" s="178"/>
      <c r="D517" s="215"/>
      <c r="E517" s="215"/>
      <c r="F517" s="215"/>
    </row>
    <row r="518" spans="3:6" ht="24.95" customHeight="1" x14ac:dyDescent="0.3">
      <c r="C518" s="178"/>
      <c r="D518" s="215"/>
      <c r="E518" s="215"/>
      <c r="F518" s="215"/>
    </row>
    <row r="519" spans="3:6" ht="24.95" customHeight="1" x14ac:dyDescent="0.3">
      <c r="C519" s="178"/>
      <c r="D519" s="215"/>
      <c r="E519" s="215"/>
      <c r="F519" s="215"/>
    </row>
    <row r="520" spans="3:6" ht="24.95" customHeight="1" x14ac:dyDescent="0.3">
      <c r="C520" s="178"/>
      <c r="D520" s="215"/>
      <c r="E520" s="215"/>
      <c r="F520" s="215"/>
    </row>
    <row r="521" spans="3:6" ht="24.95" customHeight="1" x14ac:dyDescent="0.3">
      <c r="C521" s="178"/>
      <c r="D521" s="215"/>
      <c r="E521" s="215"/>
      <c r="F521" s="215"/>
    </row>
    <row r="522" spans="3:6" ht="24.95" customHeight="1" x14ac:dyDescent="0.3">
      <c r="C522" s="178"/>
      <c r="D522" s="215"/>
      <c r="E522" s="215"/>
      <c r="F522" s="215"/>
    </row>
    <row r="523" spans="3:6" ht="24.95" customHeight="1" x14ac:dyDescent="0.3">
      <c r="C523" s="178"/>
      <c r="D523" s="215"/>
      <c r="E523" s="215"/>
      <c r="F523" s="215"/>
    </row>
    <row r="524" spans="3:6" ht="24.95" customHeight="1" x14ac:dyDescent="0.3">
      <c r="C524" s="178"/>
      <c r="D524" s="215"/>
      <c r="E524" s="215"/>
      <c r="F524" s="215"/>
    </row>
    <row r="525" spans="3:6" ht="24.95" customHeight="1" x14ac:dyDescent="0.3">
      <c r="C525" s="178"/>
      <c r="D525" s="215"/>
      <c r="E525" s="215"/>
      <c r="F525" s="215"/>
    </row>
    <row r="526" spans="3:6" ht="24.95" customHeight="1" x14ac:dyDescent="0.3">
      <c r="C526" s="178"/>
      <c r="D526" s="215"/>
      <c r="E526" s="215"/>
      <c r="F526" s="215"/>
    </row>
    <row r="527" spans="3:6" ht="24.95" customHeight="1" x14ac:dyDescent="0.3">
      <c r="C527" s="178"/>
      <c r="D527" s="215"/>
      <c r="E527" s="215"/>
      <c r="F527" s="215"/>
    </row>
    <row r="528" spans="3:6" ht="24.95" customHeight="1" x14ac:dyDescent="0.3">
      <c r="C528" s="178"/>
      <c r="D528" s="215"/>
      <c r="E528" s="215"/>
      <c r="F528" s="215"/>
    </row>
    <row r="529" spans="3:6" ht="24.95" customHeight="1" x14ac:dyDescent="0.3">
      <c r="C529" s="178"/>
      <c r="D529" s="215"/>
      <c r="E529" s="215"/>
      <c r="F529" s="215"/>
    </row>
    <row r="530" spans="3:6" ht="24.95" customHeight="1" x14ac:dyDescent="0.3">
      <c r="C530" s="178"/>
      <c r="D530" s="215"/>
      <c r="E530" s="215"/>
      <c r="F530" s="215"/>
    </row>
    <row r="531" spans="3:6" ht="24.95" customHeight="1" x14ac:dyDescent="0.3">
      <c r="C531" s="178"/>
      <c r="D531" s="215"/>
      <c r="E531" s="215"/>
      <c r="F531" s="215"/>
    </row>
    <row r="532" spans="3:6" ht="24.95" customHeight="1" x14ac:dyDescent="0.3">
      <c r="C532" s="178"/>
      <c r="D532" s="215"/>
      <c r="E532" s="215"/>
      <c r="F532" s="215"/>
    </row>
    <row r="533" spans="3:6" ht="24.95" customHeight="1" x14ac:dyDescent="0.3">
      <c r="C533" s="178"/>
      <c r="D533" s="215"/>
      <c r="E533" s="215"/>
      <c r="F533" s="215"/>
    </row>
    <row r="534" spans="3:6" ht="24.95" customHeight="1" x14ac:dyDescent="0.3">
      <c r="C534" s="178"/>
      <c r="D534" s="215"/>
      <c r="E534" s="215"/>
      <c r="F534" s="215"/>
    </row>
    <row r="535" spans="3:6" ht="24.95" customHeight="1" x14ac:dyDescent="0.3">
      <c r="C535" s="178"/>
      <c r="D535" s="215"/>
      <c r="E535" s="215"/>
      <c r="F535" s="215"/>
    </row>
    <row r="536" spans="3:6" ht="24.95" customHeight="1" x14ac:dyDescent="0.3">
      <c r="C536" s="178"/>
      <c r="D536" s="215"/>
      <c r="E536" s="215"/>
      <c r="F536" s="215"/>
    </row>
    <row r="537" spans="3:6" ht="24.95" customHeight="1" x14ac:dyDescent="0.3">
      <c r="C537" s="178"/>
      <c r="D537" s="215"/>
      <c r="E537" s="215"/>
      <c r="F537" s="215"/>
    </row>
    <row r="538" spans="3:6" ht="24.95" customHeight="1" x14ac:dyDescent="0.3">
      <c r="C538" s="178"/>
      <c r="D538" s="215"/>
      <c r="E538" s="215"/>
      <c r="F538" s="215"/>
    </row>
    <row r="539" spans="3:6" ht="24.95" customHeight="1" x14ac:dyDescent="0.3">
      <c r="C539" s="178"/>
      <c r="D539" s="215"/>
      <c r="E539" s="215"/>
      <c r="F539" s="215"/>
    </row>
    <row r="540" spans="3:6" ht="24.95" customHeight="1" x14ac:dyDescent="0.3">
      <c r="C540" s="178"/>
      <c r="D540" s="215"/>
      <c r="E540" s="215"/>
      <c r="F540" s="215"/>
    </row>
    <row r="541" spans="3:6" ht="24.95" customHeight="1" x14ac:dyDescent="0.3">
      <c r="C541" s="178"/>
      <c r="D541" s="215"/>
      <c r="E541" s="215"/>
      <c r="F541" s="215"/>
    </row>
    <row r="542" spans="3:6" ht="24.95" customHeight="1" x14ac:dyDescent="0.3">
      <c r="C542" s="178"/>
      <c r="D542" s="215"/>
      <c r="E542" s="215"/>
      <c r="F542" s="215"/>
    </row>
    <row r="543" spans="3:6" ht="24.95" customHeight="1" x14ac:dyDescent="0.3">
      <c r="C543" s="178"/>
      <c r="D543" s="215"/>
      <c r="E543" s="215"/>
      <c r="F543" s="215"/>
    </row>
    <row r="544" spans="3:6" ht="24.95" customHeight="1" x14ac:dyDescent="0.3">
      <c r="C544" s="178"/>
      <c r="D544" s="215"/>
      <c r="E544" s="215"/>
      <c r="F544" s="215"/>
    </row>
    <row r="545" spans="3:6" ht="24.95" customHeight="1" x14ac:dyDescent="0.3">
      <c r="C545" s="178"/>
      <c r="D545" s="215"/>
      <c r="E545" s="215"/>
      <c r="F545" s="215"/>
    </row>
    <row r="546" spans="3:6" ht="24.95" customHeight="1" x14ac:dyDescent="0.3">
      <c r="C546" s="178"/>
      <c r="D546" s="215"/>
      <c r="E546" s="215"/>
      <c r="F546" s="215"/>
    </row>
    <row r="547" spans="3:6" ht="24.95" customHeight="1" x14ac:dyDescent="0.3">
      <c r="C547" s="178"/>
      <c r="D547" s="215"/>
      <c r="E547" s="215"/>
      <c r="F547" s="215"/>
    </row>
    <row r="548" spans="3:6" ht="24.95" customHeight="1" x14ac:dyDescent="0.3">
      <c r="C548" s="178"/>
      <c r="D548" s="215"/>
      <c r="E548" s="215"/>
      <c r="F548" s="215"/>
    </row>
    <row r="549" spans="3:6" ht="24.95" customHeight="1" x14ac:dyDescent="0.3">
      <c r="C549" s="178"/>
      <c r="D549" s="215"/>
      <c r="E549" s="215"/>
      <c r="F549" s="215"/>
    </row>
    <row r="550" spans="3:6" ht="24.95" customHeight="1" x14ac:dyDescent="0.3">
      <c r="C550" s="178"/>
      <c r="D550" s="215"/>
      <c r="E550" s="215"/>
      <c r="F550" s="215"/>
    </row>
    <row r="551" spans="3:6" ht="24.95" customHeight="1" x14ac:dyDescent="0.3">
      <c r="C551" s="178"/>
      <c r="D551" s="215"/>
      <c r="E551" s="215"/>
      <c r="F551" s="215"/>
    </row>
    <row r="552" spans="3:6" ht="24.95" customHeight="1" x14ac:dyDescent="0.3">
      <c r="C552" s="178"/>
      <c r="D552" s="215"/>
      <c r="E552" s="215"/>
      <c r="F552" s="215"/>
    </row>
    <row r="553" spans="3:6" ht="24.95" customHeight="1" x14ac:dyDescent="0.3">
      <c r="C553" s="178"/>
      <c r="D553" s="215"/>
      <c r="E553" s="215"/>
      <c r="F553" s="215"/>
    </row>
    <row r="554" spans="3:6" ht="24.95" customHeight="1" x14ac:dyDescent="0.3">
      <c r="C554" s="178"/>
      <c r="D554" s="215"/>
      <c r="E554" s="215"/>
      <c r="F554" s="215"/>
    </row>
    <row r="555" spans="3:6" ht="24.95" customHeight="1" x14ac:dyDescent="0.3">
      <c r="C555" s="178"/>
      <c r="D555" s="215"/>
      <c r="E555" s="215"/>
      <c r="F555" s="215"/>
    </row>
    <row r="556" spans="3:6" ht="24.95" customHeight="1" x14ac:dyDescent="0.3">
      <c r="C556" s="178"/>
      <c r="D556" s="215"/>
      <c r="E556" s="215"/>
      <c r="F556" s="215"/>
    </row>
    <row r="557" spans="3:6" ht="24.95" customHeight="1" x14ac:dyDescent="0.3">
      <c r="C557" s="178"/>
      <c r="D557" s="215"/>
      <c r="E557" s="215"/>
      <c r="F557" s="215"/>
    </row>
    <row r="558" spans="3:6" ht="24.95" customHeight="1" x14ac:dyDescent="0.3">
      <c r="C558" s="178"/>
      <c r="D558" s="215"/>
      <c r="E558" s="215"/>
      <c r="F558" s="215"/>
    </row>
    <row r="559" spans="3:6" ht="24.95" customHeight="1" x14ac:dyDescent="0.3">
      <c r="C559" s="178"/>
      <c r="D559" s="215"/>
      <c r="E559" s="215"/>
      <c r="F559" s="215"/>
    </row>
    <row r="560" spans="3:6" ht="24.95" customHeight="1" x14ac:dyDescent="0.3">
      <c r="C560" s="178"/>
      <c r="D560" s="215"/>
      <c r="E560" s="215"/>
      <c r="F560" s="215"/>
    </row>
    <row r="561" spans="3:6" ht="24.95" customHeight="1" x14ac:dyDescent="0.3">
      <c r="C561" s="178"/>
      <c r="D561" s="215"/>
      <c r="E561" s="215"/>
      <c r="F561" s="215"/>
    </row>
    <row r="562" spans="3:6" ht="24.95" customHeight="1" x14ac:dyDescent="0.3">
      <c r="C562" s="178"/>
      <c r="D562" s="215"/>
      <c r="E562" s="215"/>
      <c r="F562" s="215"/>
    </row>
    <row r="563" spans="3:6" ht="24.95" customHeight="1" x14ac:dyDescent="0.3">
      <c r="C563" s="178"/>
      <c r="D563" s="215"/>
      <c r="E563" s="215"/>
      <c r="F563" s="215"/>
    </row>
    <row r="564" spans="3:6" ht="24.95" customHeight="1" x14ac:dyDescent="0.3">
      <c r="C564" s="178"/>
      <c r="D564" s="215"/>
      <c r="E564" s="215"/>
      <c r="F564" s="215"/>
    </row>
    <row r="565" spans="3:6" ht="24.95" customHeight="1" x14ac:dyDescent="0.3">
      <c r="C565" s="178"/>
      <c r="D565" s="215"/>
      <c r="E565" s="215"/>
      <c r="F565" s="215"/>
    </row>
    <row r="566" spans="3:6" ht="24.95" customHeight="1" x14ac:dyDescent="0.3">
      <c r="C566" s="178"/>
      <c r="D566" s="215"/>
      <c r="E566" s="215"/>
      <c r="F566" s="215"/>
    </row>
    <row r="567" spans="3:6" ht="24.95" customHeight="1" x14ac:dyDescent="0.3">
      <c r="C567" s="178"/>
      <c r="D567" s="215"/>
      <c r="E567" s="215"/>
      <c r="F567" s="215"/>
    </row>
    <row r="568" spans="3:6" ht="24.95" customHeight="1" x14ac:dyDescent="0.3">
      <c r="C568" s="178"/>
      <c r="D568" s="215"/>
      <c r="E568" s="215"/>
      <c r="F568" s="215"/>
    </row>
    <row r="569" spans="3:6" ht="24.95" customHeight="1" x14ac:dyDescent="0.3">
      <c r="C569" s="178"/>
      <c r="D569" s="215"/>
      <c r="E569" s="215"/>
      <c r="F569" s="215"/>
    </row>
    <row r="570" spans="3:6" ht="24.95" customHeight="1" x14ac:dyDescent="0.3">
      <c r="C570" s="178"/>
      <c r="D570" s="215"/>
      <c r="E570" s="215"/>
      <c r="F570" s="215"/>
    </row>
    <row r="571" spans="3:6" ht="24.95" customHeight="1" x14ac:dyDescent="0.3">
      <c r="C571" s="178"/>
      <c r="D571" s="215"/>
      <c r="E571" s="215"/>
      <c r="F571" s="215"/>
    </row>
    <row r="572" spans="3:6" ht="24.95" customHeight="1" x14ac:dyDescent="0.3">
      <c r="C572" s="178"/>
      <c r="D572" s="215"/>
      <c r="E572" s="215"/>
      <c r="F572" s="215"/>
    </row>
    <row r="573" spans="3:6" ht="24.95" customHeight="1" x14ac:dyDescent="0.3">
      <c r="C573" s="178"/>
      <c r="D573" s="215"/>
      <c r="E573" s="215"/>
      <c r="F573" s="215"/>
    </row>
    <row r="574" spans="3:6" ht="24.95" customHeight="1" x14ac:dyDescent="0.3">
      <c r="C574" s="178"/>
      <c r="D574" s="215"/>
      <c r="E574" s="215"/>
      <c r="F574" s="215"/>
    </row>
    <row r="575" spans="3:6" ht="24.95" customHeight="1" x14ac:dyDescent="0.3">
      <c r="C575" s="178"/>
      <c r="D575" s="215"/>
      <c r="E575" s="215"/>
      <c r="F575" s="215"/>
    </row>
    <row r="576" spans="3:6" ht="24.95" customHeight="1" x14ac:dyDescent="0.3">
      <c r="C576" s="178"/>
      <c r="D576" s="215"/>
      <c r="E576" s="215"/>
      <c r="F576" s="215"/>
    </row>
    <row r="577" spans="3:6" ht="24.95" customHeight="1" x14ac:dyDescent="0.3">
      <c r="C577" s="178"/>
      <c r="D577" s="215"/>
      <c r="E577" s="215"/>
      <c r="F577" s="215"/>
    </row>
    <row r="578" spans="3:6" ht="24.95" customHeight="1" x14ac:dyDescent="0.3">
      <c r="C578" s="178"/>
      <c r="D578" s="215"/>
      <c r="E578" s="215"/>
      <c r="F578" s="215"/>
    </row>
    <row r="579" spans="3:6" ht="24.95" customHeight="1" x14ac:dyDescent="0.3">
      <c r="C579" s="178"/>
      <c r="D579" s="215"/>
      <c r="E579" s="215"/>
      <c r="F579" s="215"/>
    </row>
    <row r="580" spans="3:6" ht="24.95" customHeight="1" x14ac:dyDescent="0.3">
      <c r="C580" s="178"/>
      <c r="D580" s="215"/>
      <c r="E580" s="215"/>
      <c r="F580" s="215"/>
    </row>
    <row r="581" spans="3:6" ht="24.95" customHeight="1" x14ac:dyDescent="0.3">
      <c r="C581" s="178"/>
      <c r="D581" s="215"/>
      <c r="E581" s="215"/>
      <c r="F581" s="215"/>
    </row>
    <row r="582" spans="3:6" ht="24.95" customHeight="1" x14ac:dyDescent="0.3">
      <c r="C582" s="178"/>
      <c r="D582" s="215"/>
      <c r="E582" s="215"/>
      <c r="F582" s="215"/>
    </row>
    <row r="583" spans="3:6" ht="24.95" customHeight="1" x14ac:dyDescent="0.3">
      <c r="C583" s="178"/>
      <c r="D583" s="215"/>
      <c r="E583" s="215"/>
      <c r="F583" s="215"/>
    </row>
    <row r="584" spans="3:6" ht="24.95" customHeight="1" x14ac:dyDescent="0.3">
      <c r="C584" s="178"/>
      <c r="D584" s="215"/>
      <c r="E584" s="215"/>
      <c r="F584" s="215"/>
    </row>
    <row r="585" spans="3:6" ht="24.95" customHeight="1" x14ac:dyDescent="0.3">
      <c r="C585" s="178"/>
      <c r="D585" s="215"/>
      <c r="E585" s="215"/>
      <c r="F585" s="215"/>
    </row>
    <row r="586" spans="3:6" ht="24.95" customHeight="1" x14ac:dyDescent="0.3">
      <c r="C586" s="178"/>
      <c r="D586" s="215"/>
      <c r="E586" s="215"/>
      <c r="F586" s="215"/>
    </row>
    <row r="587" spans="3:6" ht="24.95" customHeight="1" x14ac:dyDescent="0.3">
      <c r="C587" s="178"/>
      <c r="D587" s="215"/>
      <c r="E587" s="215"/>
      <c r="F587" s="215"/>
    </row>
    <row r="588" spans="3:6" ht="24.95" customHeight="1" x14ac:dyDescent="0.3">
      <c r="C588" s="178"/>
      <c r="D588" s="215"/>
      <c r="E588" s="215"/>
      <c r="F588" s="215"/>
    </row>
    <row r="589" spans="3:6" ht="24.95" customHeight="1" x14ac:dyDescent="0.3">
      <c r="C589" s="178"/>
      <c r="D589" s="215"/>
      <c r="E589" s="215"/>
      <c r="F589" s="215"/>
    </row>
    <row r="590" spans="3:6" ht="24.95" customHeight="1" x14ac:dyDescent="0.3">
      <c r="C590" s="178"/>
      <c r="D590" s="215"/>
      <c r="E590" s="215"/>
      <c r="F590" s="215"/>
    </row>
    <row r="591" spans="3:6" ht="24.95" customHeight="1" x14ac:dyDescent="0.3">
      <c r="C591" s="178"/>
      <c r="D591" s="215"/>
      <c r="E591" s="215"/>
      <c r="F591" s="215"/>
    </row>
    <row r="592" spans="3:6" ht="24.95" customHeight="1" x14ac:dyDescent="0.3">
      <c r="C592" s="178"/>
      <c r="D592" s="215"/>
      <c r="E592" s="215"/>
      <c r="F592" s="215"/>
    </row>
    <row r="593" spans="3:6" ht="24.95" customHeight="1" x14ac:dyDescent="0.3">
      <c r="C593" s="178"/>
      <c r="D593" s="215"/>
      <c r="E593" s="215"/>
      <c r="F593" s="215"/>
    </row>
    <row r="594" spans="3:6" ht="24.95" customHeight="1" x14ac:dyDescent="0.3">
      <c r="C594" s="178"/>
      <c r="D594" s="215"/>
      <c r="E594" s="215"/>
      <c r="F594" s="215"/>
    </row>
    <row r="595" spans="3:6" ht="24.95" customHeight="1" x14ac:dyDescent="0.3">
      <c r="C595" s="178"/>
      <c r="D595" s="215"/>
      <c r="E595" s="215"/>
      <c r="F595" s="215"/>
    </row>
    <row r="596" spans="3:6" ht="24.95" customHeight="1" x14ac:dyDescent="0.3">
      <c r="C596" s="178"/>
      <c r="D596" s="215"/>
      <c r="E596" s="215"/>
      <c r="F596" s="215"/>
    </row>
    <row r="597" spans="3:6" ht="24.95" customHeight="1" x14ac:dyDescent="0.3">
      <c r="C597" s="178"/>
      <c r="D597" s="215"/>
      <c r="E597" s="215"/>
      <c r="F597" s="215"/>
    </row>
    <row r="598" spans="3:6" ht="24.95" customHeight="1" x14ac:dyDescent="0.3">
      <c r="C598" s="178"/>
      <c r="D598" s="215"/>
      <c r="E598" s="215"/>
      <c r="F598" s="215"/>
    </row>
    <row r="599" spans="3:6" ht="24.95" customHeight="1" x14ac:dyDescent="0.3">
      <c r="C599" s="178"/>
      <c r="D599" s="215"/>
      <c r="E599" s="215"/>
      <c r="F599" s="215"/>
    </row>
    <row r="600" spans="3:6" ht="24.95" customHeight="1" x14ac:dyDescent="0.3">
      <c r="C600" s="178"/>
      <c r="D600" s="215"/>
      <c r="E600" s="215"/>
      <c r="F600" s="215"/>
    </row>
    <row r="601" spans="3:6" ht="24.95" customHeight="1" x14ac:dyDescent="0.3">
      <c r="C601" s="178"/>
      <c r="D601" s="215"/>
      <c r="E601" s="215"/>
      <c r="F601" s="215"/>
    </row>
    <row r="602" spans="3:6" ht="24.95" customHeight="1" x14ac:dyDescent="0.3">
      <c r="C602" s="178"/>
      <c r="D602" s="215"/>
      <c r="E602" s="215"/>
      <c r="F602" s="215"/>
    </row>
    <row r="603" spans="3:6" ht="24.95" customHeight="1" x14ac:dyDescent="0.3">
      <c r="C603" s="178"/>
      <c r="D603" s="215"/>
      <c r="E603" s="215"/>
      <c r="F603" s="215"/>
    </row>
    <row r="604" spans="3:6" ht="24.95" customHeight="1" x14ac:dyDescent="0.3">
      <c r="C604" s="178"/>
      <c r="D604" s="215"/>
      <c r="E604" s="215"/>
      <c r="F604" s="215"/>
    </row>
    <row r="605" spans="3:6" ht="24.95" customHeight="1" x14ac:dyDescent="0.3">
      <c r="C605" s="178"/>
      <c r="D605" s="215"/>
      <c r="E605" s="215"/>
      <c r="F605" s="215"/>
    </row>
    <row r="606" spans="3:6" ht="24.95" customHeight="1" x14ac:dyDescent="0.3">
      <c r="C606" s="178"/>
      <c r="D606" s="215"/>
      <c r="E606" s="215"/>
      <c r="F606" s="215"/>
    </row>
    <row r="607" spans="3:6" ht="24.95" customHeight="1" x14ac:dyDescent="0.3">
      <c r="C607" s="178"/>
      <c r="D607" s="215"/>
      <c r="E607" s="215"/>
      <c r="F607" s="215"/>
    </row>
    <row r="608" spans="3:6" ht="24.95" customHeight="1" x14ac:dyDescent="0.3">
      <c r="C608" s="178"/>
      <c r="D608" s="215"/>
      <c r="E608" s="215"/>
      <c r="F608" s="215"/>
    </row>
    <row r="609" spans="3:6" ht="24.95" customHeight="1" x14ac:dyDescent="0.3">
      <c r="C609" s="178"/>
      <c r="D609" s="215"/>
      <c r="E609" s="215"/>
      <c r="F609" s="215"/>
    </row>
    <row r="610" spans="3:6" ht="24.95" customHeight="1" x14ac:dyDescent="0.3">
      <c r="C610" s="178"/>
      <c r="D610" s="215"/>
      <c r="E610" s="215"/>
      <c r="F610" s="215"/>
    </row>
    <row r="611" spans="3:6" ht="24.95" customHeight="1" x14ac:dyDescent="0.3">
      <c r="C611" s="178"/>
      <c r="D611" s="215"/>
      <c r="E611" s="215"/>
      <c r="F611" s="215"/>
    </row>
    <row r="612" spans="3:6" ht="24.95" customHeight="1" x14ac:dyDescent="0.3">
      <c r="C612" s="178"/>
      <c r="D612" s="215"/>
      <c r="E612" s="215"/>
      <c r="F612" s="215"/>
    </row>
    <row r="613" spans="3:6" ht="24.95" customHeight="1" x14ac:dyDescent="0.3">
      <c r="C613" s="178"/>
      <c r="D613" s="215"/>
      <c r="E613" s="215"/>
      <c r="F613" s="215"/>
    </row>
    <row r="614" spans="3:6" ht="24.95" customHeight="1" x14ac:dyDescent="0.3">
      <c r="C614" s="178"/>
      <c r="D614" s="215"/>
      <c r="E614" s="215"/>
      <c r="F614" s="215"/>
    </row>
    <row r="615" spans="3:6" ht="24.95" customHeight="1" x14ac:dyDescent="0.3">
      <c r="C615" s="178"/>
      <c r="D615" s="215"/>
      <c r="E615" s="215"/>
      <c r="F615" s="215"/>
    </row>
    <row r="616" spans="3:6" ht="24.95" customHeight="1" x14ac:dyDescent="0.3">
      <c r="C616" s="178"/>
      <c r="D616" s="215"/>
      <c r="E616" s="215"/>
      <c r="F616" s="215"/>
    </row>
    <row r="617" spans="3:6" ht="24.95" customHeight="1" x14ac:dyDescent="0.3">
      <c r="C617" s="178"/>
      <c r="D617" s="215"/>
      <c r="E617" s="215"/>
      <c r="F617" s="215"/>
    </row>
    <row r="618" spans="3:6" ht="24.95" customHeight="1" x14ac:dyDescent="0.3">
      <c r="C618" s="178"/>
      <c r="D618" s="215"/>
      <c r="E618" s="215"/>
      <c r="F618" s="215"/>
    </row>
    <row r="619" spans="3:6" ht="24.95" customHeight="1" x14ac:dyDescent="0.3">
      <c r="C619" s="178"/>
      <c r="D619" s="215"/>
      <c r="E619" s="215"/>
      <c r="F619" s="215"/>
    </row>
    <row r="620" spans="3:6" ht="24.95" customHeight="1" x14ac:dyDescent="0.3">
      <c r="C620" s="178"/>
      <c r="D620" s="215"/>
      <c r="E620" s="215"/>
      <c r="F620" s="215"/>
    </row>
    <row r="621" spans="3:6" ht="24.95" customHeight="1" x14ac:dyDescent="0.3">
      <c r="C621" s="178"/>
      <c r="D621" s="215"/>
      <c r="E621" s="215"/>
      <c r="F621" s="215"/>
    </row>
    <row r="622" spans="3:6" ht="24.95" customHeight="1" x14ac:dyDescent="0.3">
      <c r="C622" s="178"/>
      <c r="D622" s="215"/>
      <c r="E622" s="215"/>
      <c r="F622" s="215"/>
    </row>
    <row r="623" spans="3:6" ht="24.95" customHeight="1" x14ac:dyDescent="0.3">
      <c r="C623" s="178"/>
      <c r="D623" s="215"/>
      <c r="E623" s="215"/>
      <c r="F623" s="215"/>
    </row>
    <row r="624" spans="3:6" ht="24.95" customHeight="1" x14ac:dyDescent="0.3">
      <c r="C624" s="178"/>
      <c r="D624" s="215"/>
      <c r="E624" s="215"/>
      <c r="F624" s="215"/>
    </row>
    <row r="625" spans="3:6" ht="24.95" customHeight="1" x14ac:dyDescent="0.3">
      <c r="C625" s="178"/>
      <c r="D625" s="215"/>
      <c r="E625" s="215"/>
      <c r="F625" s="215"/>
    </row>
    <row r="626" spans="3:6" ht="24.95" customHeight="1" x14ac:dyDescent="0.3">
      <c r="C626" s="178"/>
      <c r="D626" s="215"/>
      <c r="E626" s="215"/>
      <c r="F626" s="215"/>
    </row>
    <row r="627" spans="3:6" ht="24.95" customHeight="1" x14ac:dyDescent="0.3">
      <c r="C627" s="178"/>
      <c r="D627" s="215"/>
      <c r="E627" s="215"/>
      <c r="F627" s="215"/>
    </row>
    <row r="628" spans="3:6" ht="24.95" customHeight="1" x14ac:dyDescent="0.3">
      <c r="C628" s="178"/>
      <c r="D628" s="215"/>
      <c r="E628" s="215"/>
      <c r="F628" s="215"/>
    </row>
    <row r="629" spans="3:6" ht="24.95" customHeight="1" x14ac:dyDescent="0.3">
      <c r="C629" s="178"/>
      <c r="D629" s="215"/>
      <c r="E629" s="215"/>
      <c r="F629" s="215"/>
    </row>
    <row r="630" spans="3:6" ht="24.95" customHeight="1" x14ac:dyDescent="0.3">
      <c r="C630" s="178"/>
      <c r="D630" s="215"/>
      <c r="E630" s="215"/>
      <c r="F630" s="215"/>
    </row>
    <row r="631" spans="3:6" ht="24.95" customHeight="1" x14ac:dyDescent="0.3">
      <c r="C631" s="178"/>
      <c r="D631" s="215"/>
      <c r="E631" s="215"/>
      <c r="F631" s="215"/>
    </row>
    <row r="632" spans="3:6" ht="24.95" customHeight="1" x14ac:dyDescent="0.3">
      <c r="C632" s="178"/>
      <c r="D632" s="215"/>
      <c r="E632" s="215"/>
      <c r="F632" s="215"/>
    </row>
    <row r="633" spans="3:6" ht="24.95" customHeight="1" x14ac:dyDescent="0.3">
      <c r="C633" s="178"/>
      <c r="D633" s="215"/>
      <c r="E633" s="215"/>
      <c r="F633" s="215"/>
    </row>
    <row r="634" spans="3:6" ht="24.95" customHeight="1" x14ac:dyDescent="0.3">
      <c r="C634" s="178"/>
      <c r="D634" s="215"/>
      <c r="E634" s="215"/>
      <c r="F634" s="215"/>
    </row>
    <row r="635" spans="3:6" ht="24.95" customHeight="1" x14ac:dyDescent="0.3">
      <c r="C635" s="178"/>
      <c r="D635" s="215"/>
      <c r="E635" s="215"/>
      <c r="F635" s="215"/>
    </row>
    <row r="636" spans="3:6" ht="24.95" customHeight="1" x14ac:dyDescent="0.3">
      <c r="C636" s="178"/>
      <c r="D636" s="215"/>
      <c r="E636" s="215"/>
      <c r="F636" s="215"/>
    </row>
    <row r="637" spans="3:6" ht="24.95" customHeight="1" x14ac:dyDescent="0.3">
      <c r="C637" s="178"/>
      <c r="D637" s="215"/>
      <c r="E637" s="215"/>
      <c r="F637" s="215"/>
    </row>
    <row r="638" spans="3:6" ht="24.95" customHeight="1" x14ac:dyDescent="0.3">
      <c r="C638" s="178"/>
      <c r="D638" s="215"/>
      <c r="E638" s="215"/>
      <c r="F638" s="215"/>
    </row>
    <row r="639" spans="3:6" ht="24.95" customHeight="1" x14ac:dyDescent="0.3">
      <c r="C639" s="178"/>
      <c r="D639" s="215"/>
      <c r="E639" s="215"/>
      <c r="F639" s="215"/>
    </row>
    <row r="640" spans="3:6" ht="24.95" customHeight="1" x14ac:dyDescent="0.3">
      <c r="C640" s="178"/>
      <c r="D640" s="215"/>
      <c r="E640" s="215"/>
      <c r="F640" s="215"/>
    </row>
    <row r="641" spans="3:6" ht="24.95" customHeight="1" x14ac:dyDescent="0.3">
      <c r="C641" s="178"/>
      <c r="D641" s="215"/>
      <c r="E641" s="215"/>
      <c r="F641" s="215"/>
    </row>
    <row r="642" spans="3:6" ht="24.95" customHeight="1" x14ac:dyDescent="0.3">
      <c r="C642" s="178"/>
      <c r="D642" s="215"/>
      <c r="E642" s="215"/>
      <c r="F642" s="215"/>
    </row>
    <row r="643" spans="3:6" ht="24.95" customHeight="1" x14ac:dyDescent="0.3">
      <c r="C643" s="178"/>
      <c r="D643" s="215"/>
      <c r="E643" s="215"/>
      <c r="F643" s="215"/>
    </row>
    <row r="644" spans="3:6" ht="24.95" customHeight="1" x14ac:dyDescent="0.3">
      <c r="C644" s="178"/>
      <c r="D644" s="215"/>
      <c r="E644" s="215"/>
      <c r="F644" s="215"/>
    </row>
    <row r="645" spans="3:6" ht="24.95" customHeight="1" x14ac:dyDescent="0.3">
      <c r="C645" s="178"/>
      <c r="D645" s="215"/>
      <c r="E645" s="215"/>
      <c r="F645" s="215"/>
    </row>
    <row r="646" spans="3:6" ht="24.95" customHeight="1" x14ac:dyDescent="0.3">
      <c r="C646" s="178"/>
      <c r="D646" s="215"/>
      <c r="E646" s="215"/>
      <c r="F646" s="215"/>
    </row>
    <row r="647" spans="3:6" ht="24.95" customHeight="1" x14ac:dyDescent="0.3">
      <c r="C647" s="178"/>
      <c r="D647" s="215"/>
      <c r="E647" s="215"/>
      <c r="F647" s="215"/>
    </row>
    <row r="648" spans="3:6" ht="24.95" customHeight="1" x14ac:dyDescent="0.3">
      <c r="C648" s="178"/>
      <c r="D648" s="215"/>
      <c r="E648" s="215"/>
      <c r="F648" s="215"/>
    </row>
    <row r="649" spans="3:6" ht="24.95" customHeight="1" x14ac:dyDescent="0.3">
      <c r="C649" s="178"/>
      <c r="D649" s="215"/>
      <c r="E649" s="215"/>
      <c r="F649" s="215"/>
    </row>
    <row r="650" spans="3:6" ht="24.95" customHeight="1" x14ac:dyDescent="0.3">
      <c r="C650" s="178"/>
      <c r="D650" s="215"/>
      <c r="E650" s="215"/>
      <c r="F650" s="215"/>
    </row>
    <row r="651" spans="3:6" ht="24.95" customHeight="1" x14ac:dyDescent="0.3">
      <c r="C651" s="178"/>
      <c r="D651" s="215"/>
      <c r="E651" s="215"/>
      <c r="F651" s="215"/>
    </row>
    <row r="652" spans="3:6" ht="24.95" customHeight="1" x14ac:dyDescent="0.3">
      <c r="C652" s="178"/>
      <c r="D652" s="215"/>
      <c r="E652" s="215"/>
      <c r="F652" s="215"/>
    </row>
    <row r="653" spans="3:6" ht="24.95" customHeight="1" x14ac:dyDescent="0.3">
      <c r="C653" s="178"/>
      <c r="D653" s="215"/>
      <c r="E653" s="215"/>
      <c r="F653" s="215"/>
    </row>
    <row r="654" spans="3:6" ht="24.95" customHeight="1" x14ac:dyDescent="0.3">
      <c r="C654" s="178"/>
      <c r="D654" s="215"/>
      <c r="E654" s="215"/>
      <c r="F654" s="215"/>
    </row>
    <row r="655" spans="3:6" ht="24.95" customHeight="1" x14ac:dyDescent="0.3">
      <c r="C655" s="178"/>
      <c r="D655" s="215"/>
      <c r="E655" s="215"/>
      <c r="F655" s="215"/>
    </row>
    <row r="656" spans="3:6" ht="24.95" customHeight="1" x14ac:dyDescent="0.3">
      <c r="C656" s="178"/>
      <c r="D656" s="215"/>
      <c r="E656" s="215"/>
      <c r="F656" s="215"/>
    </row>
    <row r="657" spans="3:6" ht="24.95" customHeight="1" x14ac:dyDescent="0.3">
      <c r="C657" s="178"/>
      <c r="D657" s="215"/>
      <c r="E657" s="215"/>
      <c r="F657" s="215"/>
    </row>
    <row r="658" spans="3:6" ht="24.95" customHeight="1" x14ac:dyDescent="0.3">
      <c r="C658" s="178"/>
      <c r="D658" s="215"/>
      <c r="E658" s="215"/>
      <c r="F658" s="215"/>
    </row>
    <row r="659" spans="3:6" ht="24.95" customHeight="1" x14ac:dyDescent="0.3">
      <c r="C659" s="178"/>
      <c r="D659" s="215"/>
      <c r="E659" s="215"/>
      <c r="F659" s="215"/>
    </row>
    <row r="660" spans="3:6" ht="24.95" customHeight="1" x14ac:dyDescent="0.3">
      <c r="C660" s="178"/>
      <c r="D660" s="215"/>
      <c r="E660" s="215"/>
      <c r="F660" s="215"/>
    </row>
    <row r="661" spans="3:6" ht="24.95" customHeight="1" x14ac:dyDescent="0.3">
      <c r="C661" s="178"/>
      <c r="D661" s="215"/>
      <c r="E661" s="215"/>
      <c r="F661" s="215"/>
    </row>
    <row r="662" spans="3:6" ht="24.95" customHeight="1" x14ac:dyDescent="0.3">
      <c r="C662" s="178"/>
      <c r="D662" s="215"/>
      <c r="E662" s="215"/>
      <c r="F662" s="215"/>
    </row>
    <row r="663" spans="3:6" ht="24.95" customHeight="1" x14ac:dyDescent="0.3">
      <c r="C663" s="178"/>
      <c r="D663" s="215"/>
      <c r="E663" s="215"/>
      <c r="F663" s="215"/>
    </row>
    <row r="664" spans="3:6" ht="24.95" customHeight="1" x14ac:dyDescent="0.3">
      <c r="C664" s="178"/>
      <c r="D664" s="215"/>
      <c r="E664" s="215"/>
      <c r="F664" s="215"/>
    </row>
    <row r="665" spans="3:6" ht="24.95" customHeight="1" x14ac:dyDescent="0.3">
      <c r="C665" s="178"/>
      <c r="D665" s="215"/>
      <c r="E665" s="215"/>
      <c r="F665" s="215"/>
    </row>
    <row r="666" spans="3:6" ht="24.95" customHeight="1" x14ac:dyDescent="0.3">
      <c r="C666" s="178"/>
      <c r="D666" s="215"/>
      <c r="E666" s="215"/>
      <c r="F666" s="215"/>
    </row>
    <row r="667" spans="3:6" ht="24.95" customHeight="1" x14ac:dyDescent="0.3">
      <c r="C667" s="178"/>
      <c r="D667" s="215"/>
      <c r="E667" s="215"/>
      <c r="F667" s="215"/>
    </row>
    <row r="668" spans="3:6" ht="24.95" customHeight="1" x14ac:dyDescent="0.3">
      <c r="C668" s="178"/>
      <c r="D668" s="215"/>
      <c r="E668" s="215"/>
      <c r="F668" s="215"/>
    </row>
    <row r="669" spans="3:6" ht="24.95" customHeight="1" x14ac:dyDescent="0.3">
      <c r="C669" s="178"/>
      <c r="D669" s="215"/>
      <c r="E669" s="215"/>
      <c r="F669" s="215"/>
    </row>
    <row r="670" spans="3:6" ht="24.95" customHeight="1" x14ac:dyDescent="0.3">
      <c r="C670" s="178"/>
      <c r="D670" s="215"/>
      <c r="E670" s="215"/>
      <c r="F670" s="215"/>
    </row>
    <row r="671" spans="3:6" ht="24.95" customHeight="1" x14ac:dyDescent="0.3">
      <c r="C671" s="178"/>
      <c r="D671" s="215"/>
      <c r="E671" s="215"/>
      <c r="F671" s="215"/>
    </row>
    <row r="672" spans="3:6" ht="24.95" customHeight="1" x14ac:dyDescent="0.3">
      <c r="C672" s="178"/>
      <c r="D672" s="215"/>
      <c r="E672" s="215"/>
      <c r="F672" s="215"/>
    </row>
    <row r="673" spans="3:6" ht="24.95" customHeight="1" x14ac:dyDescent="0.3">
      <c r="C673" s="178"/>
      <c r="D673" s="215"/>
      <c r="E673" s="215"/>
      <c r="F673" s="215"/>
    </row>
    <row r="674" spans="3:6" ht="24.95" customHeight="1" x14ac:dyDescent="0.3">
      <c r="C674" s="178"/>
      <c r="D674" s="215"/>
      <c r="E674" s="215"/>
      <c r="F674" s="215"/>
    </row>
    <row r="675" spans="3:6" ht="24.95" customHeight="1" x14ac:dyDescent="0.3">
      <c r="C675" s="178"/>
      <c r="D675" s="215"/>
      <c r="E675" s="215"/>
      <c r="F675" s="215"/>
    </row>
    <row r="676" spans="3:6" ht="24.95" customHeight="1" x14ac:dyDescent="0.3">
      <c r="C676" s="178"/>
      <c r="D676" s="215"/>
      <c r="E676" s="215"/>
      <c r="F676" s="215"/>
    </row>
    <row r="677" spans="3:6" ht="24.95" customHeight="1" x14ac:dyDescent="0.3">
      <c r="C677" s="178"/>
      <c r="D677" s="215"/>
      <c r="E677" s="215"/>
      <c r="F677" s="215"/>
    </row>
    <row r="678" spans="3:6" ht="24.95" customHeight="1" x14ac:dyDescent="0.3">
      <c r="C678" s="178"/>
      <c r="D678" s="215"/>
      <c r="E678" s="215"/>
      <c r="F678" s="215"/>
    </row>
    <row r="679" spans="3:6" ht="24.95" customHeight="1" x14ac:dyDescent="0.3">
      <c r="C679" s="178"/>
      <c r="D679" s="215"/>
      <c r="E679" s="215"/>
      <c r="F679" s="215"/>
    </row>
    <row r="680" spans="3:6" ht="24.95" customHeight="1" x14ac:dyDescent="0.3">
      <c r="C680" s="178"/>
      <c r="D680" s="215"/>
      <c r="E680" s="215"/>
      <c r="F680" s="215"/>
    </row>
    <row r="681" spans="3:6" ht="24.95" customHeight="1" x14ac:dyDescent="0.3">
      <c r="C681" s="178"/>
      <c r="D681" s="215"/>
      <c r="E681" s="215"/>
      <c r="F681" s="215"/>
    </row>
    <row r="682" spans="3:6" ht="24.95" customHeight="1" x14ac:dyDescent="0.3">
      <c r="C682" s="178"/>
      <c r="D682" s="215"/>
      <c r="E682" s="215"/>
      <c r="F682" s="215"/>
    </row>
    <row r="683" spans="3:6" ht="24.95" customHeight="1" x14ac:dyDescent="0.3">
      <c r="C683" s="178"/>
      <c r="D683" s="215"/>
      <c r="E683" s="215"/>
      <c r="F683" s="215"/>
    </row>
    <row r="684" spans="3:6" ht="24.95" customHeight="1" x14ac:dyDescent="0.3">
      <c r="C684" s="178"/>
      <c r="D684" s="215"/>
      <c r="E684" s="215"/>
      <c r="F684" s="215"/>
    </row>
    <row r="685" spans="3:6" ht="24.95" customHeight="1" x14ac:dyDescent="0.3">
      <c r="C685" s="178"/>
      <c r="D685" s="215"/>
      <c r="E685" s="215"/>
      <c r="F685" s="215"/>
    </row>
    <row r="686" spans="3:6" ht="24.95" customHeight="1" x14ac:dyDescent="0.3">
      <c r="C686" s="178"/>
      <c r="D686" s="215"/>
      <c r="E686" s="215"/>
      <c r="F686" s="215"/>
    </row>
    <row r="687" spans="3:6" ht="24.95" customHeight="1" x14ac:dyDescent="0.3">
      <c r="C687" s="178"/>
      <c r="D687" s="215"/>
      <c r="E687" s="215"/>
      <c r="F687" s="215"/>
    </row>
    <row r="688" spans="3:6" ht="24.95" customHeight="1" x14ac:dyDescent="0.3">
      <c r="C688" s="178"/>
      <c r="D688" s="215"/>
      <c r="E688" s="215"/>
      <c r="F688" s="215"/>
    </row>
    <row r="689" spans="3:6" ht="24.95" customHeight="1" x14ac:dyDescent="0.3">
      <c r="C689" s="178"/>
      <c r="D689" s="215"/>
      <c r="E689" s="215"/>
      <c r="F689" s="215"/>
    </row>
    <row r="690" spans="3:6" ht="24.95" customHeight="1" x14ac:dyDescent="0.3">
      <c r="C690" s="178"/>
      <c r="D690" s="215"/>
      <c r="E690" s="215"/>
      <c r="F690" s="215"/>
    </row>
    <row r="691" spans="3:6" ht="24.95" customHeight="1" x14ac:dyDescent="0.3">
      <c r="C691" s="178"/>
      <c r="D691" s="215"/>
      <c r="E691" s="215"/>
      <c r="F691" s="215"/>
    </row>
    <row r="692" spans="3:6" ht="24.95" customHeight="1" x14ac:dyDescent="0.3">
      <c r="C692" s="178"/>
      <c r="D692" s="215"/>
      <c r="E692" s="215"/>
      <c r="F692" s="215"/>
    </row>
    <row r="693" spans="3:6" ht="24.95" customHeight="1" x14ac:dyDescent="0.3">
      <c r="C693" s="178"/>
      <c r="D693" s="215"/>
      <c r="E693" s="215"/>
      <c r="F693" s="215"/>
    </row>
    <row r="694" spans="3:6" ht="24.95" customHeight="1" x14ac:dyDescent="0.3">
      <c r="C694" s="178"/>
      <c r="D694" s="215"/>
      <c r="E694" s="215"/>
      <c r="F694" s="215"/>
    </row>
    <row r="695" spans="3:6" ht="24.95" customHeight="1" x14ac:dyDescent="0.3">
      <c r="C695" s="178"/>
      <c r="D695" s="215"/>
      <c r="E695" s="215"/>
      <c r="F695" s="215"/>
    </row>
    <row r="696" spans="3:6" ht="24.95" customHeight="1" x14ac:dyDescent="0.3">
      <c r="C696" s="178"/>
      <c r="D696" s="215"/>
      <c r="E696" s="215"/>
      <c r="F696" s="215"/>
    </row>
    <row r="697" spans="3:6" ht="24.95" customHeight="1" x14ac:dyDescent="0.3">
      <c r="C697" s="178"/>
      <c r="D697" s="215"/>
      <c r="E697" s="215"/>
      <c r="F697" s="215"/>
    </row>
    <row r="698" spans="3:6" ht="24.95" customHeight="1" x14ac:dyDescent="0.3">
      <c r="C698" s="178"/>
      <c r="D698" s="215"/>
      <c r="E698" s="215"/>
      <c r="F698" s="215"/>
    </row>
    <row r="699" spans="3:6" ht="24.95" customHeight="1" x14ac:dyDescent="0.3">
      <c r="C699" s="178"/>
      <c r="D699" s="215"/>
      <c r="E699" s="215"/>
      <c r="F699" s="215"/>
    </row>
    <row r="700" spans="3:6" ht="24.95" customHeight="1" x14ac:dyDescent="0.3">
      <c r="C700" s="178"/>
      <c r="D700" s="215"/>
      <c r="E700" s="215"/>
      <c r="F700" s="215"/>
    </row>
    <row r="701" spans="3:6" ht="24.95" customHeight="1" x14ac:dyDescent="0.3">
      <c r="C701" s="178"/>
      <c r="D701" s="215"/>
      <c r="E701" s="215"/>
      <c r="F701" s="215"/>
    </row>
    <row r="702" spans="3:6" ht="24.95" customHeight="1" x14ac:dyDescent="0.3">
      <c r="C702" s="178"/>
      <c r="D702" s="215"/>
      <c r="E702" s="215"/>
      <c r="F702" s="215"/>
    </row>
    <row r="703" spans="3:6" ht="24.95" customHeight="1" x14ac:dyDescent="0.3">
      <c r="C703" s="178"/>
      <c r="D703" s="215"/>
      <c r="E703" s="215"/>
      <c r="F703" s="215"/>
    </row>
    <row r="704" spans="3:6" ht="24.95" customHeight="1" x14ac:dyDescent="0.3">
      <c r="C704" s="178"/>
      <c r="D704" s="215"/>
      <c r="E704" s="215"/>
      <c r="F704" s="215"/>
    </row>
    <row r="705" spans="3:6" ht="24.95" customHeight="1" x14ac:dyDescent="0.3">
      <c r="C705" s="178"/>
      <c r="D705" s="215"/>
      <c r="E705" s="215"/>
      <c r="F705" s="215"/>
    </row>
    <row r="706" spans="3:6" ht="24.95" customHeight="1" x14ac:dyDescent="0.3">
      <c r="C706" s="178"/>
      <c r="D706" s="215"/>
      <c r="E706" s="215"/>
      <c r="F706" s="215"/>
    </row>
    <row r="707" spans="3:6" ht="24.95" customHeight="1" x14ac:dyDescent="0.3">
      <c r="C707" s="178"/>
      <c r="D707" s="215"/>
      <c r="E707" s="215"/>
      <c r="F707" s="215"/>
    </row>
    <row r="708" spans="3:6" ht="24.95" customHeight="1" x14ac:dyDescent="0.3">
      <c r="C708" s="178"/>
      <c r="D708" s="215"/>
      <c r="E708" s="215"/>
      <c r="F708" s="215"/>
    </row>
    <row r="709" spans="3:6" ht="24.95" customHeight="1" x14ac:dyDescent="0.3">
      <c r="C709" s="178"/>
      <c r="D709" s="215"/>
      <c r="E709" s="215"/>
      <c r="F709" s="215"/>
    </row>
    <row r="710" spans="3:6" ht="24.95" customHeight="1" x14ac:dyDescent="0.3">
      <c r="C710" s="178"/>
      <c r="D710" s="215"/>
      <c r="E710" s="215"/>
      <c r="F710" s="215"/>
    </row>
    <row r="711" spans="3:6" ht="24.95" customHeight="1" x14ac:dyDescent="0.3">
      <c r="C711" s="178"/>
      <c r="D711" s="215"/>
      <c r="E711" s="215"/>
      <c r="F711" s="215"/>
    </row>
    <row r="712" spans="3:6" ht="24.95" customHeight="1" x14ac:dyDescent="0.3">
      <c r="C712" s="178"/>
      <c r="D712" s="215"/>
      <c r="E712" s="215"/>
      <c r="F712" s="215"/>
    </row>
    <row r="713" spans="3:6" ht="24.95" customHeight="1" x14ac:dyDescent="0.3">
      <c r="C713" s="178"/>
      <c r="D713" s="215"/>
      <c r="E713" s="215"/>
      <c r="F713" s="215"/>
    </row>
    <row r="714" spans="3:6" ht="24.95" customHeight="1" x14ac:dyDescent="0.3">
      <c r="C714" s="178"/>
      <c r="D714" s="215"/>
      <c r="E714" s="215"/>
      <c r="F714" s="215"/>
    </row>
    <row r="715" spans="3:6" ht="24.95" customHeight="1" x14ac:dyDescent="0.3">
      <c r="C715" s="178"/>
      <c r="D715" s="215"/>
      <c r="E715" s="215"/>
      <c r="F715" s="215"/>
    </row>
    <row r="716" spans="3:6" ht="24.95" customHeight="1" x14ac:dyDescent="0.3">
      <c r="C716" s="178"/>
      <c r="D716" s="215"/>
      <c r="E716" s="215"/>
      <c r="F716" s="215"/>
    </row>
    <row r="717" spans="3:6" ht="24.95" customHeight="1" x14ac:dyDescent="0.3">
      <c r="C717" s="178"/>
      <c r="D717" s="215"/>
      <c r="E717" s="215"/>
      <c r="F717" s="215"/>
    </row>
    <row r="718" spans="3:6" ht="24.95" customHeight="1" x14ac:dyDescent="0.3">
      <c r="C718" s="178"/>
      <c r="D718" s="215"/>
      <c r="E718" s="215"/>
      <c r="F718" s="215"/>
    </row>
    <row r="719" spans="3:6" ht="24.95" customHeight="1" x14ac:dyDescent="0.3">
      <c r="C719" s="178"/>
      <c r="D719" s="215"/>
      <c r="E719" s="215"/>
      <c r="F719" s="215"/>
    </row>
    <row r="720" spans="3:6" ht="24.95" customHeight="1" x14ac:dyDescent="0.3">
      <c r="C720" s="178"/>
      <c r="D720" s="215"/>
      <c r="E720" s="215"/>
      <c r="F720" s="215"/>
    </row>
    <row r="721" spans="3:6" ht="24.95" customHeight="1" x14ac:dyDescent="0.3">
      <c r="C721" s="178"/>
      <c r="D721" s="215"/>
      <c r="E721" s="215"/>
      <c r="F721" s="215"/>
    </row>
    <row r="722" spans="3:6" ht="24.95" customHeight="1" x14ac:dyDescent="0.3">
      <c r="C722" s="178"/>
      <c r="D722" s="215"/>
      <c r="E722" s="215"/>
      <c r="F722" s="215"/>
    </row>
    <row r="723" spans="3:6" ht="24.95" customHeight="1" x14ac:dyDescent="0.3">
      <c r="C723" s="178"/>
      <c r="D723" s="215"/>
      <c r="E723" s="215"/>
      <c r="F723" s="215"/>
    </row>
    <row r="724" spans="3:6" ht="24.95" customHeight="1" x14ac:dyDescent="0.3">
      <c r="C724" s="178"/>
      <c r="D724" s="215"/>
      <c r="E724" s="215"/>
      <c r="F724" s="215"/>
    </row>
    <row r="725" spans="3:6" ht="24.95" customHeight="1" x14ac:dyDescent="0.3">
      <c r="C725" s="178"/>
      <c r="D725" s="215"/>
      <c r="E725" s="215"/>
      <c r="F725" s="215"/>
    </row>
    <row r="726" spans="3:6" ht="24.95" customHeight="1" x14ac:dyDescent="0.3">
      <c r="C726" s="178"/>
      <c r="D726" s="215"/>
      <c r="E726" s="215"/>
      <c r="F726" s="215"/>
    </row>
    <row r="727" spans="3:6" ht="24.95" customHeight="1" x14ac:dyDescent="0.3">
      <c r="C727" s="178"/>
      <c r="D727" s="215"/>
      <c r="E727" s="215"/>
      <c r="F727" s="215"/>
    </row>
    <row r="728" spans="3:6" ht="24.95" customHeight="1" x14ac:dyDescent="0.3">
      <c r="C728" s="178"/>
      <c r="D728" s="215"/>
      <c r="E728" s="215"/>
      <c r="F728" s="215"/>
    </row>
    <row r="729" spans="3:6" ht="24.95" customHeight="1" x14ac:dyDescent="0.3">
      <c r="C729" s="178"/>
      <c r="D729" s="215"/>
      <c r="E729" s="215"/>
      <c r="F729" s="215"/>
    </row>
    <row r="730" spans="3:6" ht="24.95" customHeight="1" x14ac:dyDescent="0.3">
      <c r="C730" s="178"/>
      <c r="D730" s="215"/>
      <c r="E730" s="215"/>
      <c r="F730" s="215"/>
    </row>
    <row r="731" spans="3:6" ht="24.95" customHeight="1" x14ac:dyDescent="0.3">
      <c r="C731" s="178"/>
      <c r="D731" s="215"/>
      <c r="E731" s="215"/>
      <c r="F731" s="215"/>
    </row>
    <row r="732" spans="3:6" ht="24.95" customHeight="1" x14ac:dyDescent="0.3">
      <c r="C732" s="178"/>
      <c r="D732" s="215"/>
      <c r="E732" s="215"/>
      <c r="F732" s="215"/>
    </row>
    <row r="733" spans="3:6" ht="24.95" customHeight="1" x14ac:dyDescent="0.3">
      <c r="C733" s="178"/>
      <c r="D733" s="215"/>
      <c r="E733" s="215"/>
      <c r="F733" s="215"/>
    </row>
    <row r="734" spans="3:6" ht="24.95" customHeight="1" x14ac:dyDescent="0.3">
      <c r="C734" s="178"/>
      <c r="D734" s="215"/>
      <c r="E734" s="215"/>
      <c r="F734" s="215"/>
    </row>
    <row r="735" spans="3:6" ht="24.95" customHeight="1" x14ac:dyDescent="0.3">
      <c r="C735" s="178"/>
      <c r="D735" s="215"/>
      <c r="E735" s="215"/>
      <c r="F735" s="215"/>
    </row>
    <row r="736" spans="3:6" ht="24.95" customHeight="1" x14ac:dyDescent="0.3">
      <c r="C736" s="178"/>
      <c r="D736" s="215"/>
      <c r="E736" s="215"/>
      <c r="F736" s="215"/>
    </row>
    <row r="737" spans="3:6" ht="24.95" customHeight="1" x14ac:dyDescent="0.3">
      <c r="C737" s="178"/>
      <c r="D737" s="215"/>
      <c r="E737" s="215"/>
      <c r="F737" s="215"/>
    </row>
    <row r="738" spans="3:6" ht="24.95" customHeight="1" x14ac:dyDescent="0.3">
      <c r="C738" s="178"/>
      <c r="D738" s="215"/>
      <c r="E738" s="215"/>
      <c r="F738" s="215"/>
    </row>
    <row r="739" spans="3:6" ht="24.95" customHeight="1" x14ac:dyDescent="0.3">
      <c r="C739" s="178"/>
      <c r="D739" s="215"/>
      <c r="E739" s="215"/>
      <c r="F739" s="215"/>
    </row>
    <row r="740" spans="3:6" ht="24.95" customHeight="1" x14ac:dyDescent="0.3">
      <c r="C740" s="178"/>
      <c r="D740" s="215"/>
      <c r="E740" s="215"/>
      <c r="F740" s="215"/>
    </row>
    <row r="741" spans="3:6" ht="24.95" customHeight="1" x14ac:dyDescent="0.3">
      <c r="C741" s="178"/>
      <c r="D741" s="215"/>
      <c r="E741" s="215"/>
      <c r="F741" s="215"/>
    </row>
    <row r="742" spans="3:6" ht="24.95" customHeight="1" x14ac:dyDescent="0.3">
      <c r="C742" s="178"/>
      <c r="D742" s="215"/>
      <c r="E742" s="215"/>
      <c r="F742" s="215"/>
    </row>
    <row r="743" spans="3:6" ht="24.95" customHeight="1" x14ac:dyDescent="0.3">
      <c r="C743" s="178"/>
      <c r="D743" s="215"/>
      <c r="E743" s="215"/>
      <c r="F743" s="215"/>
    </row>
    <row r="744" spans="3:6" ht="24.95" customHeight="1" x14ac:dyDescent="0.3">
      <c r="C744" s="178"/>
      <c r="D744" s="215"/>
      <c r="E744" s="215"/>
      <c r="F744" s="215"/>
    </row>
    <row r="745" spans="3:6" ht="24.95" customHeight="1" x14ac:dyDescent="0.3">
      <c r="C745" s="178"/>
      <c r="D745" s="215"/>
      <c r="E745" s="215"/>
      <c r="F745" s="215"/>
    </row>
    <row r="746" spans="3:6" ht="24.95" customHeight="1" x14ac:dyDescent="0.3">
      <c r="C746" s="178"/>
      <c r="D746" s="215"/>
      <c r="E746" s="215"/>
      <c r="F746" s="215"/>
    </row>
    <row r="747" spans="3:6" ht="24.95" customHeight="1" x14ac:dyDescent="0.3">
      <c r="C747" s="178"/>
      <c r="D747" s="215"/>
      <c r="E747" s="215"/>
      <c r="F747" s="215"/>
    </row>
    <row r="748" spans="3:6" ht="24.95" customHeight="1" x14ac:dyDescent="0.3">
      <c r="C748" s="178"/>
      <c r="D748" s="215"/>
      <c r="E748" s="215"/>
      <c r="F748" s="215"/>
    </row>
    <row r="749" spans="3:6" ht="24.95" customHeight="1" x14ac:dyDescent="0.3">
      <c r="C749" s="178"/>
      <c r="D749" s="215"/>
      <c r="E749" s="215"/>
      <c r="F749" s="215"/>
    </row>
    <row r="750" spans="3:6" ht="24.95" customHeight="1" x14ac:dyDescent="0.3">
      <c r="C750" s="178"/>
      <c r="D750" s="215"/>
      <c r="E750" s="215"/>
      <c r="F750" s="215"/>
    </row>
    <row r="751" spans="3:6" ht="24.95" customHeight="1" x14ac:dyDescent="0.3">
      <c r="C751" s="178"/>
      <c r="D751" s="215"/>
      <c r="E751" s="215"/>
      <c r="F751" s="215"/>
    </row>
    <row r="752" spans="3:6" ht="24.95" customHeight="1" x14ac:dyDescent="0.3">
      <c r="C752" s="178"/>
      <c r="D752" s="215"/>
      <c r="E752" s="215"/>
      <c r="F752" s="215"/>
    </row>
    <row r="753" spans="3:6" ht="24.95" customHeight="1" x14ac:dyDescent="0.3">
      <c r="C753" s="178"/>
      <c r="D753" s="215"/>
      <c r="E753" s="215"/>
      <c r="F753" s="215"/>
    </row>
    <row r="754" spans="3:6" ht="24.95" customHeight="1" x14ac:dyDescent="0.3">
      <c r="C754" s="178"/>
      <c r="D754" s="215"/>
      <c r="E754" s="215"/>
      <c r="F754" s="215"/>
    </row>
    <row r="755" spans="3:6" ht="24.95" customHeight="1" x14ac:dyDescent="0.3">
      <c r="C755" s="178"/>
      <c r="D755" s="215"/>
      <c r="E755" s="215"/>
      <c r="F755" s="215"/>
    </row>
    <row r="756" spans="3:6" ht="24.95" customHeight="1" x14ac:dyDescent="0.3">
      <c r="C756" s="178"/>
      <c r="D756" s="215"/>
      <c r="E756" s="215"/>
      <c r="F756" s="215"/>
    </row>
    <row r="757" spans="3:6" ht="24.95" customHeight="1" x14ac:dyDescent="0.3">
      <c r="C757" s="178"/>
      <c r="D757" s="215"/>
      <c r="E757" s="215"/>
      <c r="F757" s="215"/>
    </row>
    <row r="758" spans="3:6" ht="24.95" customHeight="1" x14ac:dyDescent="0.3">
      <c r="C758" s="178"/>
      <c r="D758" s="215"/>
      <c r="E758" s="215"/>
      <c r="F758" s="215"/>
    </row>
    <row r="759" spans="3:6" ht="24.95" customHeight="1" x14ac:dyDescent="0.3">
      <c r="C759" s="178"/>
      <c r="D759" s="215"/>
      <c r="E759" s="215"/>
      <c r="F759" s="215"/>
    </row>
    <row r="760" spans="3:6" ht="24.95" customHeight="1" x14ac:dyDescent="0.3">
      <c r="C760" s="178"/>
      <c r="D760" s="215"/>
      <c r="E760" s="215"/>
      <c r="F760" s="215"/>
    </row>
    <row r="761" spans="3:6" ht="24.95" customHeight="1" x14ac:dyDescent="0.3">
      <c r="C761" s="178"/>
      <c r="D761" s="215"/>
      <c r="E761" s="215"/>
      <c r="F761" s="215"/>
    </row>
    <row r="762" spans="3:6" ht="24.95" customHeight="1" x14ac:dyDescent="0.3">
      <c r="C762" s="178"/>
      <c r="D762" s="215"/>
      <c r="E762" s="215"/>
      <c r="F762" s="215"/>
    </row>
    <row r="763" spans="3:6" ht="24.95" customHeight="1" x14ac:dyDescent="0.3">
      <c r="C763" s="178"/>
      <c r="D763" s="215"/>
      <c r="E763" s="215"/>
      <c r="F763" s="215"/>
    </row>
    <row r="764" spans="3:6" ht="24.95" customHeight="1" x14ac:dyDescent="0.3">
      <c r="C764" s="178"/>
      <c r="D764" s="215"/>
      <c r="E764" s="215"/>
      <c r="F764" s="215"/>
    </row>
    <row r="765" spans="3:6" ht="24.95" customHeight="1" x14ac:dyDescent="0.3">
      <c r="C765" s="178"/>
      <c r="D765" s="215"/>
      <c r="E765" s="215"/>
      <c r="F765" s="215"/>
    </row>
    <row r="766" spans="3:6" ht="24.95" customHeight="1" x14ac:dyDescent="0.3">
      <c r="C766" s="178"/>
      <c r="D766" s="215"/>
      <c r="E766" s="215"/>
      <c r="F766" s="215"/>
    </row>
    <row r="767" spans="3:6" ht="24.95" customHeight="1" x14ac:dyDescent="0.3">
      <c r="C767" s="178"/>
      <c r="D767" s="215"/>
      <c r="E767" s="215"/>
      <c r="F767" s="215"/>
    </row>
    <row r="768" spans="3:6" ht="24.95" customHeight="1" x14ac:dyDescent="0.3">
      <c r="C768" s="178"/>
      <c r="D768" s="215"/>
      <c r="E768" s="215"/>
      <c r="F768" s="215"/>
    </row>
    <row r="769" spans="3:6" ht="24.95" customHeight="1" x14ac:dyDescent="0.3">
      <c r="C769" s="178"/>
      <c r="D769" s="215"/>
      <c r="E769" s="215"/>
      <c r="F769" s="215"/>
    </row>
    <row r="770" spans="3:6" ht="24.95" customHeight="1" x14ac:dyDescent="0.3">
      <c r="C770" s="178"/>
      <c r="D770" s="215"/>
      <c r="E770" s="215"/>
      <c r="F770" s="215"/>
    </row>
    <row r="771" spans="3:6" ht="24.95" customHeight="1" x14ac:dyDescent="0.3">
      <c r="C771" s="178"/>
      <c r="D771" s="215"/>
      <c r="E771" s="215"/>
      <c r="F771" s="215"/>
    </row>
    <row r="772" spans="3:6" ht="24.95" customHeight="1" x14ac:dyDescent="0.3">
      <c r="C772" s="178"/>
      <c r="D772" s="215"/>
      <c r="E772" s="215"/>
      <c r="F772" s="215"/>
    </row>
    <row r="773" spans="3:6" ht="24.95" customHeight="1" x14ac:dyDescent="0.3">
      <c r="C773" s="178"/>
      <c r="D773" s="215"/>
      <c r="E773" s="215"/>
      <c r="F773" s="215"/>
    </row>
    <row r="774" spans="3:6" ht="24.95" customHeight="1" x14ac:dyDescent="0.3">
      <c r="C774" s="178"/>
      <c r="D774" s="215"/>
      <c r="E774" s="215"/>
      <c r="F774" s="215"/>
    </row>
    <row r="775" spans="3:6" ht="24.95" customHeight="1" x14ac:dyDescent="0.3">
      <c r="C775" s="178"/>
      <c r="D775" s="215"/>
      <c r="E775" s="215"/>
      <c r="F775" s="215"/>
    </row>
    <row r="776" spans="3:6" ht="24.95" customHeight="1" x14ac:dyDescent="0.3">
      <c r="C776" s="178"/>
      <c r="D776" s="215"/>
      <c r="E776" s="215"/>
      <c r="F776" s="215"/>
    </row>
    <row r="777" spans="3:6" ht="24.95" customHeight="1" x14ac:dyDescent="0.3">
      <c r="C777" s="178"/>
      <c r="D777" s="215"/>
      <c r="E777" s="215"/>
      <c r="F777" s="215"/>
    </row>
    <row r="778" spans="3:6" ht="24.95" customHeight="1" x14ac:dyDescent="0.3">
      <c r="C778" s="178"/>
      <c r="D778" s="215"/>
      <c r="E778" s="215"/>
      <c r="F778" s="215"/>
    </row>
    <row r="779" spans="3:6" ht="24.95" customHeight="1" x14ac:dyDescent="0.3">
      <c r="C779" s="178"/>
      <c r="D779" s="215"/>
      <c r="E779" s="215"/>
      <c r="F779" s="215"/>
    </row>
    <row r="780" spans="3:6" ht="24.95" customHeight="1" x14ac:dyDescent="0.3">
      <c r="C780" s="178"/>
      <c r="D780" s="215"/>
      <c r="E780" s="215"/>
      <c r="F780" s="215"/>
    </row>
    <row r="781" spans="3:6" ht="24.95" customHeight="1" x14ac:dyDescent="0.3">
      <c r="C781" s="178"/>
      <c r="D781" s="215"/>
      <c r="E781" s="215"/>
      <c r="F781" s="215"/>
    </row>
    <row r="782" spans="3:6" ht="24.95" customHeight="1" x14ac:dyDescent="0.3">
      <c r="C782" s="178"/>
      <c r="D782" s="215"/>
      <c r="E782" s="215"/>
      <c r="F782" s="215"/>
    </row>
    <row r="783" spans="3:6" ht="24.95" customHeight="1" x14ac:dyDescent="0.3">
      <c r="C783" s="178"/>
      <c r="D783" s="215"/>
      <c r="E783" s="215"/>
      <c r="F783" s="215"/>
    </row>
    <row r="784" spans="3:6" ht="24.95" customHeight="1" x14ac:dyDescent="0.3">
      <c r="C784" s="178"/>
      <c r="D784" s="215"/>
      <c r="E784" s="215"/>
      <c r="F784" s="215"/>
    </row>
    <row r="785" spans="3:6" ht="24.95" customHeight="1" x14ac:dyDescent="0.3">
      <c r="C785" s="178"/>
      <c r="D785" s="215"/>
      <c r="E785" s="215"/>
      <c r="F785" s="215"/>
    </row>
    <row r="786" spans="3:6" ht="24.95" customHeight="1" x14ac:dyDescent="0.3">
      <c r="C786" s="178"/>
      <c r="D786" s="215"/>
      <c r="E786" s="215"/>
      <c r="F786" s="215"/>
    </row>
    <row r="787" spans="3:6" ht="24.95" customHeight="1" x14ac:dyDescent="0.3">
      <c r="C787" s="178"/>
      <c r="D787" s="215"/>
      <c r="E787" s="215"/>
      <c r="F787" s="215"/>
    </row>
    <row r="788" spans="3:6" ht="24.95" customHeight="1" x14ac:dyDescent="0.3">
      <c r="C788" s="178"/>
      <c r="D788" s="215"/>
      <c r="E788" s="215"/>
      <c r="F788" s="215"/>
    </row>
    <row r="789" spans="3:6" ht="24.95" customHeight="1" x14ac:dyDescent="0.3">
      <c r="C789" s="178"/>
      <c r="D789" s="215"/>
      <c r="E789" s="215"/>
      <c r="F789" s="215"/>
    </row>
    <row r="790" spans="3:6" ht="24.95" customHeight="1" x14ac:dyDescent="0.3">
      <c r="C790" s="178"/>
      <c r="D790" s="215"/>
      <c r="E790" s="215"/>
      <c r="F790" s="215"/>
    </row>
    <row r="791" spans="3:6" ht="24.95" customHeight="1" x14ac:dyDescent="0.3">
      <c r="C791" s="178"/>
      <c r="D791" s="215"/>
      <c r="E791" s="215"/>
      <c r="F791" s="215"/>
    </row>
    <row r="792" spans="3:6" ht="24.95" customHeight="1" x14ac:dyDescent="0.3">
      <c r="C792" s="178"/>
      <c r="D792" s="215"/>
      <c r="E792" s="215"/>
      <c r="F792" s="215"/>
    </row>
    <row r="793" spans="3:6" ht="24.95" customHeight="1" x14ac:dyDescent="0.3">
      <c r="C793" s="178"/>
      <c r="D793" s="215"/>
      <c r="E793" s="215"/>
      <c r="F793" s="215"/>
    </row>
    <row r="794" spans="3:6" ht="24.95" customHeight="1" x14ac:dyDescent="0.3">
      <c r="C794" s="178"/>
      <c r="D794" s="215"/>
      <c r="E794" s="215"/>
      <c r="F794" s="215"/>
    </row>
    <row r="795" spans="3:6" ht="24.95" customHeight="1" x14ac:dyDescent="0.3">
      <c r="C795" s="178"/>
      <c r="D795" s="215"/>
      <c r="E795" s="215"/>
      <c r="F795" s="215"/>
    </row>
    <row r="796" spans="3:6" ht="24.95" customHeight="1" x14ac:dyDescent="0.3">
      <c r="C796" s="178"/>
      <c r="D796" s="215"/>
      <c r="E796" s="215"/>
      <c r="F796" s="215"/>
    </row>
    <row r="797" spans="3:6" ht="24.95" customHeight="1" x14ac:dyDescent="0.3">
      <c r="C797" s="178"/>
      <c r="D797" s="215"/>
      <c r="E797" s="215"/>
      <c r="F797" s="215"/>
    </row>
    <row r="798" spans="3:6" ht="24.95" customHeight="1" x14ac:dyDescent="0.3">
      <c r="C798" s="178"/>
      <c r="D798" s="215"/>
      <c r="E798" s="215"/>
      <c r="F798" s="215"/>
    </row>
    <row r="799" spans="3:6" ht="24.95" customHeight="1" x14ac:dyDescent="0.3">
      <c r="C799" s="178"/>
      <c r="D799" s="215"/>
      <c r="E799" s="215"/>
      <c r="F799" s="215"/>
    </row>
    <row r="800" spans="3:6" ht="24.95" customHeight="1" x14ac:dyDescent="0.3">
      <c r="C800" s="178"/>
      <c r="D800" s="215"/>
      <c r="E800" s="215"/>
      <c r="F800" s="215"/>
    </row>
    <row r="801" spans="3:6" ht="24.95" customHeight="1" x14ac:dyDescent="0.3">
      <c r="C801" s="178"/>
      <c r="D801" s="215"/>
      <c r="E801" s="215"/>
      <c r="F801" s="215"/>
    </row>
    <row r="802" spans="3:6" ht="24.95" customHeight="1" x14ac:dyDescent="0.3">
      <c r="C802" s="178"/>
      <c r="D802" s="215"/>
      <c r="E802" s="215"/>
      <c r="F802" s="215"/>
    </row>
    <row r="803" spans="3:6" ht="24.95" customHeight="1" x14ac:dyDescent="0.3">
      <c r="C803" s="178"/>
      <c r="D803" s="215"/>
      <c r="E803" s="215"/>
      <c r="F803" s="215"/>
    </row>
    <row r="804" spans="3:6" ht="24.95" customHeight="1" x14ac:dyDescent="0.3">
      <c r="C804" s="178"/>
      <c r="D804" s="215"/>
      <c r="E804" s="215"/>
      <c r="F804" s="215"/>
    </row>
    <row r="805" spans="3:6" ht="24.95" customHeight="1" x14ac:dyDescent="0.3">
      <c r="C805" s="178"/>
      <c r="D805" s="215"/>
      <c r="E805" s="215"/>
      <c r="F805" s="215"/>
    </row>
    <row r="806" spans="3:6" ht="24.95" customHeight="1" x14ac:dyDescent="0.3">
      <c r="C806" s="178"/>
      <c r="D806" s="215"/>
      <c r="E806" s="215"/>
      <c r="F806" s="215"/>
    </row>
    <row r="807" spans="3:6" ht="24.95" customHeight="1" x14ac:dyDescent="0.3">
      <c r="C807" s="178"/>
      <c r="D807" s="215"/>
      <c r="E807" s="215"/>
      <c r="F807" s="215"/>
    </row>
    <row r="808" spans="3:6" ht="24.95" customHeight="1" x14ac:dyDescent="0.3">
      <c r="C808" s="178"/>
      <c r="D808" s="215"/>
      <c r="E808" s="215"/>
      <c r="F808" s="215"/>
    </row>
    <row r="809" spans="3:6" ht="24.95" customHeight="1" x14ac:dyDescent="0.3">
      <c r="C809" s="178"/>
      <c r="D809" s="215"/>
      <c r="E809" s="215"/>
      <c r="F809" s="215"/>
    </row>
    <row r="810" spans="3:6" ht="24.95" customHeight="1" x14ac:dyDescent="0.3">
      <c r="C810" s="178"/>
      <c r="D810" s="215"/>
      <c r="E810" s="215"/>
      <c r="F810" s="215"/>
    </row>
    <row r="811" spans="3:6" ht="24.95" customHeight="1" x14ac:dyDescent="0.3">
      <c r="C811" s="178"/>
      <c r="D811" s="215"/>
      <c r="E811" s="215"/>
      <c r="F811" s="215"/>
    </row>
    <row r="812" spans="3:6" ht="24.95" customHeight="1" x14ac:dyDescent="0.3">
      <c r="C812" s="178"/>
      <c r="D812" s="215"/>
      <c r="E812" s="215"/>
      <c r="F812" s="215"/>
    </row>
    <row r="813" spans="3:6" ht="24.95" customHeight="1" x14ac:dyDescent="0.3">
      <c r="C813" s="178"/>
      <c r="D813" s="215"/>
      <c r="E813" s="215"/>
      <c r="F813" s="215"/>
    </row>
    <row r="814" spans="3:6" ht="24.95" customHeight="1" x14ac:dyDescent="0.3">
      <c r="C814" s="178"/>
      <c r="D814" s="215"/>
      <c r="E814" s="215"/>
      <c r="F814" s="215"/>
    </row>
    <row r="815" spans="3:6" ht="24.95" customHeight="1" x14ac:dyDescent="0.3">
      <c r="C815" s="178"/>
      <c r="D815" s="215"/>
      <c r="E815" s="215"/>
      <c r="F815" s="215"/>
    </row>
    <row r="816" spans="3:6" ht="24.95" customHeight="1" x14ac:dyDescent="0.3">
      <c r="C816" s="178"/>
      <c r="D816" s="215"/>
      <c r="E816" s="215"/>
      <c r="F816" s="215"/>
    </row>
    <row r="817" spans="3:6" ht="24.95" customHeight="1" x14ac:dyDescent="0.3">
      <c r="C817" s="178"/>
      <c r="D817" s="215"/>
      <c r="E817" s="215"/>
      <c r="F817" s="215"/>
    </row>
    <row r="818" spans="3:6" ht="24.95" customHeight="1" x14ac:dyDescent="0.3">
      <c r="C818" s="178"/>
      <c r="D818" s="215"/>
      <c r="E818" s="215"/>
      <c r="F818" s="215"/>
    </row>
    <row r="819" spans="3:6" ht="24.95" customHeight="1" x14ac:dyDescent="0.3">
      <c r="C819" s="178"/>
      <c r="D819" s="215"/>
      <c r="E819" s="215"/>
      <c r="F819" s="215"/>
    </row>
    <row r="820" spans="3:6" ht="24.95" customHeight="1" x14ac:dyDescent="0.3">
      <c r="C820" s="178"/>
      <c r="D820" s="215"/>
      <c r="E820" s="215"/>
      <c r="F820" s="215"/>
    </row>
    <row r="821" spans="3:6" ht="24.95" customHeight="1" x14ac:dyDescent="0.3">
      <c r="C821" s="178"/>
      <c r="D821" s="215"/>
      <c r="E821" s="215"/>
      <c r="F821" s="215"/>
    </row>
    <row r="822" spans="3:6" ht="24.95" customHeight="1" x14ac:dyDescent="0.3">
      <c r="C822" s="178"/>
      <c r="D822" s="215"/>
      <c r="E822" s="215"/>
      <c r="F822" s="215"/>
    </row>
    <row r="823" spans="3:6" ht="24.95" customHeight="1" x14ac:dyDescent="0.3">
      <c r="C823" s="178"/>
      <c r="D823" s="215"/>
      <c r="E823" s="215"/>
      <c r="F823" s="215"/>
    </row>
    <row r="824" spans="3:6" ht="24.95" customHeight="1" x14ac:dyDescent="0.3">
      <c r="C824" s="178"/>
      <c r="D824" s="215"/>
      <c r="E824" s="215"/>
      <c r="F824" s="215"/>
    </row>
    <row r="825" spans="3:6" ht="24.95" customHeight="1" x14ac:dyDescent="0.3">
      <c r="C825" s="178"/>
      <c r="D825" s="215"/>
      <c r="E825" s="215"/>
      <c r="F825" s="215"/>
    </row>
    <row r="826" spans="3:6" ht="24.95" customHeight="1" x14ac:dyDescent="0.3">
      <c r="C826" s="178"/>
      <c r="D826" s="215"/>
      <c r="E826" s="215"/>
      <c r="F826" s="215"/>
    </row>
    <row r="827" spans="3:6" ht="24.95" customHeight="1" x14ac:dyDescent="0.3">
      <c r="C827" s="178"/>
      <c r="D827" s="215"/>
      <c r="E827" s="215"/>
      <c r="F827" s="215"/>
    </row>
    <row r="828" spans="3:6" ht="24.95" customHeight="1" x14ac:dyDescent="0.3">
      <c r="C828" s="178"/>
      <c r="D828" s="215"/>
      <c r="E828" s="215"/>
      <c r="F828" s="215"/>
    </row>
    <row r="829" spans="3:6" ht="24.95" customHeight="1" x14ac:dyDescent="0.3">
      <c r="C829" s="178"/>
      <c r="D829" s="215"/>
      <c r="E829" s="215"/>
      <c r="F829" s="215"/>
    </row>
    <row r="830" spans="3:6" ht="24.95" customHeight="1" x14ac:dyDescent="0.3">
      <c r="C830" s="178"/>
      <c r="D830" s="215"/>
      <c r="E830" s="215"/>
      <c r="F830" s="215"/>
    </row>
    <row r="831" spans="3:6" ht="24.95" customHeight="1" x14ac:dyDescent="0.3">
      <c r="C831" s="178"/>
      <c r="D831" s="215"/>
      <c r="E831" s="215"/>
      <c r="F831" s="215"/>
    </row>
    <row r="832" spans="3:6" ht="24.95" customHeight="1" x14ac:dyDescent="0.3">
      <c r="C832" s="178"/>
      <c r="D832" s="215"/>
      <c r="E832" s="215"/>
      <c r="F832" s="215"/>
    </row>
    <row r="833" spans="3:6" ht="24.95" customHeight="1" x14ac:dyDescent="0.3">
      <c r="C833" s="178"/>
      <c r="D833" s="215"/>
      <c r="E833" s="215"/>
      <c r="F833" s="215"/>
    </row>
    <row r="834" spans="3:6" ht="24.95" customHeight="1" x14ac:dyDescent="0.3">
      <c r="C834" s="178"/>
      <c r="D834" s="215"/>
      <c r="E834" s="215"/>
      <c r="F834" s="215"/>
    </row>
    <row r="835" spans="3:6" ht="24.95" customHeight="1" x14ac:dyDescent="0.3">
      <c r="C835" s="178"/>
      <c r="D835" s="215"/>
      <c r="E835" s="215"/>
      <c r="F835" s="215"/>
    </row>
    <row r="836" spans="3:6" ht="24.95" customHeight="1" x14ac:dyDescent="0.3">
      <c r="C836" s="178"/>
      <c r="D836" s="215"/>
      <c r="E836" s="215"/>
      <c r="F836" s="215"/>
    </row>
    <row r="837" spans="3:6" ht="24.95" customHeight="1" x14ac:dyDescent="0.3">
      <c r="C837" s="178"/>
      <c r="D837" s="215"/>
      <c r="E837" s="215"/>
      <c r="F837" s="215"/>
    </row>
    <row r="838" spans="3:6" ht="24.95" customHeight="1" x14ac:dyDescent="0.3">
      <c r="C838" s="178"/>
      <c r="D838" s="215"/>
      <c r="E838" s="215"/>
      <c r="F838" s="215"/>
    </row>
    <row r="839" spans="3:6" ht="24.95" customHeight="1" x14ac:dyDescent="0.3">
      <c r="C839" s="178"/>
      <c r="D839" s="215"/>
      <c r="E839" s="215"/>
      <c r="F839" s="215"/>
    </row>
    <row r="840" spans="3:6" ht="24.95" customHeight="1" x14ac:dyDescent="0.3">
      <c r="C840" s="178"/>
      <c r="D840" s="215"/>
      <c r="E840" s="215"/>
      <c r="F840" s="215"/>
    </row>
    <row r="841" spans="3:6" ht="24.95" customHeight="1" x14ac:dyDescent="0.3">
      <c r="C841" s="178"/>
      <c r="D841" s="215"/>
      <c r="E841" s="215"/>
      <c r="F841" s="215"/>
    </row>
    <row r="842" spans="3:6" ht="24.95" customHeight="1" x14ac:dyDescent="0.3">
      <c r="C842" s="178"/>
      <c r="D842" s="215"/>
      <c r="E842" s="215"/>
      <c r="F842" s="215"/>
    </row>
    <row r="843" spans="3:6" ht="24.95" customHeight="1" x14ac:dyDescent="0.3">
      <c r="C843" s="178"/>
      <c r="D843" s="215"/>
      <c r="E843" s="215"/>
      <c r="F843" s="215"/>
    </row>
    <row r="844" spans="3:6" ht="24.95" customHeight="1" x14ac:dyDescent="0.3">
      <c r="C844" s="178"/>
      <c r="D844" s="215"/>
      <c r="E844" s="215"/>
      <c r="F844" s="215"/>
    </row>
    <row r="845" spans="3:6" ht="24.95" customHeight="1" x14ac:dyDescent="0.3">
      <c r="C845" s="178"/>
      <c r="D845" s="215"/>
      <c r="E845" s="215"/>
      <c r="F845" s="215"/>
    </row>
    <row r="846" spans="3:6" ht="24.95" customHeight="1" x14ac:dyDescent="0.3">
      <c r="C846" s="178"/>
      <c r="D846" s="215"/>
      <c r="E846" s="215"/>
      <c r="F846" s="215"/>
    </row>
    <row r="847" spans="3:6" ht="24.95" customHeight="1" x14ac:dyDescent="0.3">
      <c r="C847" s="178"/>
      <c r="D847" s="215"/>
      <c r="E847" s="215"/>
      <c r="F847" s="215"/>
    </row>
    <row r="848" spans="3:6" ht="24.95" customHeight="1" x14ac:dyDescent="0.3">
      <c r="C848" s="178"/>
      <c r="D848" s="215"/>
      <c r="E848" s="215"/>
      <c r="F848" s="215"/>
    </row>
    <row r="849" spans="3:6" ht="24.95" customHeight="1" x14ac:dyDescent="0.3">
      <c r="C849" s="178"/>
      <c r="D849" s="215"/>
      <c r="E849" s="215"/>
      <c r="F849" s="215"/>
    </row>
    <row r="850" spans="3:6" ht="24.95" customHeight="1" x14ac:dyDescent="0.3">
      <c r="C850" s="178"/>
      <c r="D850" s="215"/>
      <c r="E850" s="215"/>
      <c r="F850" s="215"/>
    </row>
    <row r="851" spans="3:6" ht="24.95" customHeight="1" x14ac:dyDescent="0.3">
      <c r="C851" s="178"/>
      <c r="D851" s="215"/>
      <c r="E851" s="215"/>
      <c r="F851" s="215"/>
    </row>
    <row r="852" spans="3:6" ht="24.95" customHeight="1" x14ac:dyDescent="0.3">
      <c r="C852" s="178"/>
      <c r="D852" s="215"/>
      <c r="E852" s="215"/>
      <c r="F852" s="215"/>
    </row>
    <row r="853" spans="3:6" ht="24.95" customHeight="1" x14ac:dyDescent="0.3">
      <c r="C853" s="178"/>
      <c r="D853" s="215"/>
      <c r="E853" s="215"/>
      <c r="F853" s="215"/>
    </row>
    <row r="854" spans="3:6" ht="24.95" customHeight="1" x14ac:dyDescent="0.3">
      <c r="C854" s="178"/>
      <c r="D854" s="215"/>
      <c r="E854" s="215"/>
      <c r="F854" s="215"/>
    </row>
    <row r="855" spans="3:6" ht="24.95" customHeight="1" x14ac:dyDescent="0.3">
      <c r="C855" s="178"/>
      <c r="D855" s="215"/>
      <c r="E855" s="215"/>
      <c r="F855" s="215"/>
    </row>
    <row r="856" spans="3:6" ht="24.95" customHeight="1" x14ac:dyDescent="0.3">
      <c r="C856" s="178"/>
      <c r="D856" s="215"/>
      <c r="E856" s="215"/>
      <c r="F856" s="215"/>
    </row>
    <row r="857" spans="3:6" ht="24.95" customHeight="1" x14ac:dyDescent="0.3">
      <c r="C857" s="178"/>
      <c r="D857" s="215"/>
      <c r="E857" s="215"/>
      <c r="F857" s="215"/>
    </row>
    <row r="858" spans="3:6" ht="24.95" customHeight="1" x14ac:dyDescent="0.3">
      <c r="C858" s="178"/>
      <c r="D858" s="215"/>
      <c r="E858" s="215"/>
      <c r="F858" s="215"/>
    </row>
    <row r="859" spans="3:6" ht="24.95" customHeight="1" x14ac:dyDescent="0.3">
      <c r="C859" s="178"/>
      <c r="D859" s="215"/>
      <c r="E859" s="215"/>
      <c r="F859" s="215"/>
    </row>
    <row r="860" spans="3:6" ht="24.95" customHeight="1" x14ac:dyDescent="0.3">
      <c r="C860" s="178"/>
      <c r="D860" s="215"/>
      <c r="E860" s="215"/>
      <c r="F860" s="215"/>
    </row>
    <row r="861" spans="3:6" ht="24.95" customHeight="1" x14ac:dyDescent="0.3">
      <c r="C861" s="178"/>
      <c r="D861" s="215"/>
      <c r="E861" s="215"/>
      <c r="F861" s="215"/>
    </row>
    <row r="862" spans="3:6" ht="24.95" customHeight="1" x14ac:dyDescent="0.3">
      <c r="C862" s="178"/>
      <c r="D862" s="215"/>
      <c r="E862" s="215"/>
      <c r="F862" s="215"/>
    </row>
    <row r="863" spans="3:6" ht="24.95" customHeight="1" x14ac:dyDescent="0.3">
      <c r="C863" s="178"/>
      <c r="D863" s="215"/>
      <c r="E863" s="215"/>
      <c r="F863" s="215"/>
    </row>
    <row r="864" spans="3:6" ht="24.95" customHeight="1" x14ac:dyDescent="0.3">
      <c r="C864" s="178"/>
      <c r="D864" s="215"/>
      <c r="E864" s="215"/>
      <c r="F864" s="215"/>
    </row>
    <row r="865" spans="3:6" ht="24.95" customHeight="1" x14ac:dyDescent="0.3">
      <c r="C865" s="178"/>
      <c r="D865" s="215"/>
      <c r="E865" s="215"/>
      <c r="F865" s="215"/>
    </row>
    <row r="866" spans="3:6" ht="24.95" customHeight="1" x14ac:dyDescent="0.3">
      <c r="C866" s="178"/>
      <c r="D866" s="215"/>
      <c r="E866" s="215"/>
      <c r="F866" s="215"/>
    </row>
    <row r="867" spans="3:6" ht="24.95" customHeight="1" x14ac:dyDescent="0.3">
      <c r="C867" s="178"/>
      <c r="D867" s="215"/>
      <c r="E867" s="215"/>
      <c r="F867" s="215"/>
    </row>
    <row r="868" spans="3:6" ht="24.95" customHeight="1" x14ac:dyDescent="0.3">
      <c r="C868" s="178"/>
      <c r="D868" s="215"/>
      <c r="E868" s="215"/>
      <c r="F868" s="215"/>
    </row>
    <row r="869" spans="3:6" ht="24.95" customHeight="1" x14ac:dyDescent="0.3">
      <c r="C869" s="178"/>
      <c r="D869" s="215"/>
      <c r="E869" s="215"/>
      <c r="F869" s="215"/>
    </row>
    <row r="870" spans="3:6" ht="24.95" customHeight="1" x14ac:dyDescent="0.3">
      <c r="C870" s="178"/>
      <c r="D870" s="215"/>
      <c r="E870" s="215"/>
      <c r="F870" s="215"/>
    </row>
    <row r="871" spans="3:6" ht="24.95" customHeight="1" x14ac:dyDescent="0.3">
      <c r="C871" s="178"/>
      <c r="D871" s="215"/>
      <c r="E871" s="215"/>
      <c r="F871" s="215"/>
    </row>
    <row r="872" spans="3:6" ht="24.95" customHeight="1" x14ac:dyDescent="0.3">
      <c r="C872" s="178"/>
      <c r="D872" s="215"/>
      <c r="E872" s="215"/>
      <c r="F872" s="215"/>
    </row>
    <row r="873" spans="3:6" ht="24.95" customHeight="1" x14ac:dyDescent="0.3">
      <c r="C873" s="178"/>
      <c r="D873" s="215"/>
      <c r="E873" s="215"/>
      <c r="F873" s="215"/>
    </row>
    <row r="874" spans="3:6" ht="24.95" customHeight="1" x14ac:dyDescent="0.3">
      <c r="C874" s="178"/>
      <c r="D874" s="215"/>
      <c r="E874" s="215"/>
      <c r="F874" s="215"/>
    </row>
    <row r="875" spans="3:6" ht="24.95" customHeight="1" x14ac:dyDescent="0.3">
      <c r="C875" s="178"/>
      <c r="D875" s="215"/>
      <c r="E875" s="215"/>
      <c r="F875" s="215"/>
    </row>
    <row r="876" spans="3:6" ht="24.95" customHeight="1" x14ac:dyDescent="0.3">
      <c r="C876" s="178"/>
      <c r="D876" s="215"/>
      <c r="E876" s="215"/>
      <c r="F876" s="215"/>
    </row>
    <row r="877" spans="3:6" ht="24.95" customHeight="1" x14ac:dyDescent="0.3">
      <c r="C877" s="178"/>
      <c r="D877" s="215"/>
      <c r="E877" s="215"/>
      <c r="F877" s="215"/>
    </row>
    <row r="878" spans="3:6" ht="24.95" customHeight="1" x14ac:dyDescent="0.3">
      <c r="C878" s="178"/>
      <c r="D878" s="215"/>
      <c r="E878" s="215"/>
      <c r="F878" s="215"/>
    </row>
    <row r="879" spans="3:6" ht="24.95" customHeight="1" x14ac:dyDescent="0.3">
      <c r="C879" s="178"/>
      <c r="D879" s="215"/>
      <c r="E879" s="215"/>
      <c r="F879" s="215"/>
    </row>
    <row r="880" spans="3:6" ht="24.95" customHeight="1" x14ac:dyDescent="0.3">
      <c r="C880" s="178"/>
      <c r="D880" s="215"/>
      <c r="E880" s="215"/>
      <c r="F880" s="215"/>
    </row>
    <row r="881" spans="3:6" ht="24.95" customHeight="1" x14ac:dyDescent="0.3">
      <c r="C881" s="178"/>
      <c r="D881" s="215"/>
      <c r="E881" s="215"/>
      <c r="F881" s="215"/>
    </row>
    <row r="882" spans="3:6" ht="24.95" customHeight="1" x14ac:dyDescent="0.3">
      <c r="C882" s="178"/>
      <c r="D882" s="215"/>
      <c r="E882" s="215"/>
      <c r="F882" s="215"/>
    </row>
    <row r="883" spans="3:6" ht="24.95" customHeight="1" x14ac:dyDescent="0.3">
      <c r="C883" s="178"/>
      <c r="D883" s="215"/>
      <c r="E883" s="215"/>
      <c r="F883" s="215"/>
    </row>
    <row r="884" spans="3:6" ht="24.95" customHeight="1" x14ac:dyDescent="0.3">
      <c r="C884" s="178"/>
      <c r="D884" s="215"/>
      <c r="E884" s="215"/>
      <c r="F884" s="215"/>
    </row>
    <row r="885" spans="3:6" ht="24.95" customHeight="1" x14ac:dyDescent="0.3">
      <c r="C885" s="178"/>
      <c r="D885" s="215"/>
      <c r="E885" s="215"/>
      <c r="F885" s="215"/>
    </row>
    <row r="886" spans="3:6" ht="24.95" customHeight="1" x14ac:dyDescent="0.3">
      <c r="C886" s="178"/>
      <c r="D886" s="215"/>
      <c r="E886" s="215"/>
      <c r="F886" s="215"/>
    </row>
    <row r="887" spans="3:6" ht="24.95" customHeight="1" x14ac:dyDescent="0.3">
      <c r="C887" s="178"/>
      <c r="D887" s="215"/>
      <c r="E887" s="215"/>
      <c r="F887" s="215"/>
    </row>
    <row r="888" spans="3:6" ht="24.95" customHeight="1" x14ac:dyDescent="0.3">
      <c r="C888" s="178"/>
      <c r="D888" s="215"/>
      <c r="E888" s="215"/>
      <c r="F888" s="215"/>
    </row>
    <row r="889" spans="3:6" ht="24.95" customHeight="1" x14ac:dyDescent="0.3">
      <c r="C889" s="178"/>
      <c r="D889" s="215"/>
      <c r="E889" s="215"/>
      <c r="F889" s="215"/>
    </row>
    <row r="890" spans="3:6" ht="24.95" customHeight="1" x14ac:dyDescent="0.3">
      <c r="C890" s="178"/>
      <c r="D890" s="215"/>
      <c r="E890" s="215"/>
      <c r="F890" s="215"/>
    </row>
    <row r="891" spans="3:6" ht="24.95" customHeight="1" x14ac:dyDescent="0.3">
      <c r="C891" s="178"/>
      <c r="D891" s="215"/>
      <c r="E891" s="215"/>
      <c r="F891" s="215"/>
    </row>
    <row r="892" spans="3:6" ht="24.95" customHeight="1" x14ac:dyDescent="0.3">
      <c r="C892" s="178"/>
      <c r="D892" s="215"/>
      <c r="E892" s="215"/>
      <c r="F892" s="215"/>
    </row>
    <row r="893" spans="3:6" ht="24.95" customHeight="1" x14ac:dyDescent="0.3">
      <c r="C893" s="178"/>
      <c r="D893" s="215"/>
      <c r="E893" s="215"/>
      <c r="F893" s="215"/>
    </row>
    <row r="894" spans="3:6" ht="24.95" customHeight="1" x14ac:dyDescent="0.3">
      <c r="C894" s="178"/>
      <c r="D894" s="215"/>
      <c r="E894" s="215"/>
      <c r="F894" s="215"/>
    </row>
    <row r="895" spans="3:6" ht="24.95" customHeight="1" x14ac:dyDescent="0.3">
      <c r="C895" s="178"/>
      <c r="D895" s="215"/>
      <c r="E895" s="215"/>
      <c r="F895" s="215"/>
    </row>
    <row r="896" spans="3:6" ht="24.95" customHeight="1" x14ac:dyDescent="0.3">
      <c r="C896" s="178"/>
      <c r="D896" s="215"/>
      <c r="E896" s="215"/>
      <c r="F896" s="215"/>
    </row>
    <row r="897" spans="3:6" ht="24.95" customHeight="1" x14ac:dyDescent="0.3">
      <c r="C897" s="178"/>
      <c r="D897" s="215"/>
      <c r="E897" s="215"/>
      <c r="F897" s="215"/>
    </row>
    <row r="898" spans="3:6" ht="24.95" customHeight="1" x14ac:dyDescent="0.3">
      <c r="C898" s="178"/>
      <c r="D898" s="215"/>
      <c r="E898" s="215"/>
      <c r="F898" s="215"/>
    </row>
    <row r="899" spans="3:6" ht="24.95" customHeight="1" x14ac:dyDescent="0.3">
      <c r="C899" s="178"/>
      <c r="D899" s="215"/>
      <c r="E899" s="215"/>
      <c r="F899" s="215"/>
    </row>
    <row r="900" spans="3:6" ht="24.95" customHeight="1" x14ac:dyDescent="0.3">
      <c r="C900" s="178"/>
      <c r="D900" s="215"/>
      <c r="E900" s="215"/>
      <c r="F900" s="215"/>
    </row>
    <row r="901" spans="3:6" ht="24.95" customHeight="1" x14ac:dyDescent="0.3">
      <c r="C901" s="178"/>
      <c r="D901" s="215"/>
      <c r="E901" s="215"/>
      <c r="F901" s="215"/>
    </row>
    <row r="902" spans="3:6" ht="24.95" customHeight="1" x14ac:dyDescent="0.3">
      <c r="C902" s="178"/>
      <c r="D902" s="215"/>
      <c r="E902" s="215"/>
      <c r="F902" s="215"/>
    </row>
    <row r="903" spans="3:6" ht="24.95" customHeight="1" x14ac:dyDescent="0.3">
      <c r="C903" s="178"/>
      <c r="D903" s="215"/>
      <c r="E903" s="215"/>
      <c r="F903" s="215"/>
    </row>
    <row r="904" spans="3:6" ht="24.95" customHeight="1" x14ac:dyDescent="0.3">
      <c r="C904" s="178"/>
      <c r="D904" s="215"/>
      <c r="E904" s="215"/>
      <c r="F904" s="215"/>
    </row>
    <row r="905" spans="3:6" ht="24.95" customHeight="1" x14ac:dyDescent="0.3">
      <c r="C905" s="178"/>
      <c r="D905" s="215"/>
      <c r="E905" s="215"/>
      <c r="F905" s="215"/>
    </row>
    <row r="906" spans="3:6" ht="24.95" customHeight="1" x14ac:dyDescent="0.3">
      <c r="C906" s="178"/>
      <c r="D906" s="215"/>
      <c r="E906" s="215"/>
      <c r="F906" s="215"/>
    </row>
    <row r="907" spans="3:6" ht="24.95" customHeight="1" x14ac:dyDescent="0.3">
      <c r="C907" s="178"/>
      <c r="D907" s="215"/>
      <c r="E907" s="215"/>
      <c r="F907" s="215"/>
    </row>
    <row r="908" spans="3:6" ht="24.95" customHeight="1" x14ac:dyDescent="0.3">
      <c r="C908" s="178"/>
      <c r="D908" s="215"/>
      <c r="E908" s="215"/>
      <c r="F908" s="215"/>
    </row>
    <row r="909" spans="3:6" ht="24.95" customHeight="1" x14ac:dyDescent="0.3">
      <c r="C909" s="178"/>
      <c r="D909" s="215"/>
      <c r="E909" s="215"/>
      <c r="F909" s="215"/>
    </row>
    <row r="910" spans="3:6" ht="24.95" customHeight="1" x14ac:dyDescent="0.3">
      <c r="C910" s="178"/>
      <c r="D910" s="215"/>
      <c r="E910" s="215"/>
      <c r="F910" s="215"/>
    </row>
    <row r="911" spans="3:6" ht="24.95" customHeight="1" x14ac:dyDescent="0.3">
      <c r="C911" s="178"/>
      <c r="D911" s="215"/>
      <c r="E911" s="215"/>
      <c r="F911" s="215"/>
    </row>
    <row r="912" spans="3:6" ht="24.95" customHeight="1" x14ac:dyDescent="0.3">
      <c r="C912" s="178"/>
      <c r="D912" s="215"/>
      <c r="E912" s="215"/>
      <c r="F912" s="215"/>
    </row>
    <row r="913" spans="3:6" ht="24.95" customHeight="1" x14ac:dyDescent="0.3">
      <c r="C913" s="178"/>
      <c r="D913" s="215"/>
      <c r="E913" s="215"/>
      <c r="F913" s="215"/>
    </row>
    <row r="914" spans="3:6" ht="24.95" customHeight="1" x14ac:dyDescent="0.3">
      <c r="C914" s="178"/>
      <c r="D914" s="215"/>
      <c r="E914" s="215"/>
      <c r="F914" s="215"/>
    </row>
    <row r="915" spans="3:6" ht="24.95" customHeight="1" x14ac:dyDescent="0.3">
      <c r="C915" s="178"/>
      <c r="D915" s="215"/>
      <c r="E915" s="215"/>
      <c r="F915" s="215"/>
    </row>
    <row r="916" spans="3:6" ht="24.95" customHeight="1" x14ac:dyDescent="0.3">
      <c r="C916" s="178"/>
      <c r="D916" s="215"/>
      <c r="E916" s="215"/>
      <c r="F916" s="215"/>
    </row>
    <row r="917" spans="3:6" ht="24.95" customHeight="1" x14ac:dyDescent="0.3">
      <c r="C917" s="178"/>
      <c r="D917" s="215"/>
      <c r="E917" s="215"/>
      <c r="F917" s="215"/>
    </row>
    <row r="918" spans="3:6" ht="24.95" customHeight="1" x14ac:dyDescent="0.3">
      <c r="C918" s="178"/>
      <c r="D918" s="215"/>
      <c r="E918" s="215"/>
      <c r="F918" s="215"/>
    </row>
    <row r="919" spans="3:6" ht="24.95" customHeight="1" x14ac:dyDescent="0.3">
      <c r="C919" s="178"/>
      <c r="D919" s="215"/>
      <c r="E919" s="215"/>
      <c r="F919" s="215"/>
    </row>
    <row r="920" spans="3:6" ht="24.95" customHeight="1" x14ac:dyDescent="0.3">
      <c r="C920" s="178"/>
      <c r="D920" s="215"/>
      <c r="E920" s="215"/>
      <c r="F920" s="215"/>
    </row>
    <row r="921" spans="3:6" ht="24.95" customHeight="1" x14ac:dyDescent="0.3">
      <c r="C921" s="178"/>
      <c r="D921" s="215"/>
      <c r="E921" s="215"/>
      <c r="F921" s="215"/>
    </row>
    <row r="922" spans="3:6" ht="24.95" customHeight="1" x14ac:dyDescent="0.3">
      <c r="C922" s="178"/>
      <c r="D922" s="215"/>
      <c r="E922" s="215"/>
      <c r="F922" s="215"/>
    </row>
    <row r="923" spans="3:6" ht="24.95" customHeight="1" x14ac:dyDescent="0.3">
      <c r="C923" s="178"/>
      <c r="D923" s="215"/>
      <c r="E923" s="215"/>
      <c r="F923" s="215"/>
    </row>
    <row r="924" spans="3:6" ht="24.95" customHeight="1" x14ac:dyDescent="0.3">
      <c r="C924" s="178"/>
      <c r="D924" s="215"/>
      <c r="E924" s="215"/>
      <c r="F924" s="215"/>
    </row>
    <row r="925" spans="3:6" ht="24.95" customHeight="1" x14ac:dyDescent="0.3">
      <c r="C925" s="178"/>
      <c r="D925" s="215"/>
      <c r="E925" s="215"/>
      <c r="F925" s="215"/>
    </row>
    <row r="926" spans="3:6" ht="24.95" customHeight="1" x14ac:dyDescent="0.3">
      <c r="C926" s="178"/>
      <c r="D926" s="215"/>
      <c r="E926" s="215"/>
      <c r="F926" s="215"/>
    </row>
    <row r="927" spans="3:6" ht="24.95" customHeight="1" x14ac:dyDescent="0.3">
      <c r="C927" s="178"/>
      <c r="D927" s="215"/>
      <c r="E927" s="215"/>
      <c r="F927" s="215"/>
    </row>
    <row r="928" spans="3:6" ht="24.95" customHeight="1" x14ac:dyDescent="0.3">
      <c r="C928" s="178"/>
      <c r="D928" s="215"/>
      <c r="E928" s="215"/>
      <c r="F928" s="215"/>
    </row>
    <row r="929" spans="3:6" ht="24.95" customHeight="1" x14ac:dyDescent="0.3">
      <c r="C929" s="178"/>
      <c r="D929" s="215"/>
      <c r="E929" s="215"/>
      <c r="F929" s="215"/>
    </row>
    <row r="930" spans="3:6" ht="24.95" customHeight="1" x14ac:dyDescent="0.3">
      <c r="C930" s="178"/>
      <c r="D930" s="215"/>
      <c r="E930" s="215"/>
      <c r="F930" s="215"/>
    </row>
    <row r="931" spans="3:6" ht="24.95" customHeight="1" x14ac:dyDescent="0.3">
      <c r="C931" s="178"/>
      <c r="D931" s="215"/>
      <c r="E931" s="215"/>
      <c r="F931" s="215"/>
    </row>
    <row r="932" spans="3:6" ht="24.95" customHeight="1" x14ac:dyDescent="0.3">
      <c r="C932" s="178"/>
      <c r="D932" s="215"/>
      <c r="E932" s="215"/>
      <c r="F932" s="215"/>
    </row>
    <row r="933" spans="3:6" ht="24.95" customHeight="1" x14ac:dyDescent="0.3">
      <c r="C933" s="178"/>
      <c r="D933" s="215"/>
      <c r="E933" s="215"/>
      <c r="F933" s="215"/>
    </row>
    <row r="934" spans="3:6" ht="24.95" customHeight="1" x14ac:dyDescent="0.3">
      <c r="C934" s="178"/>
      <c r="D934" s="215"/>
      <c r="E934" s="215"/>
      <c r="F934" s="215"/>
    </row>
    <row r="935" spans="3:6" ht="24.95" customHeight="1" x14ac:dyDescent="0.3">
      <c r="C935" s="178"/>
      <c r="D935" s="215"/>
      <c r="E935" s="215"/>
      <c r="F935" s="215"/>
    </row>
    <row r="936" spans="3:6" ht="24.95" customHeight="1" x14ac:dyDescent="0.3">
      <c r="C936" s="178"/>
      <c r="D936" s="215"/>
      <c r="E936" s="215"/>
      <c r="F936" s="215"/>
    </row>
    <row r="937" spans="3:6" ht="24.95" customHeight="1" x14ac:dyDescent="0.3">
      <c r="C937" s="178"/>
      <c r="D937" s="215"/>
      <c r="E937" s="215"/>
      <c r="F937" s="215"/>
    </row>
    <row r="938" spans="3:6" ht="24.95" customHeight="1" x14ac:dyDescent="0.3">
      <c r="C938" s="178"/>
      <c r="D938" s="215"/>
      <c r="E938" s="215"/>
      <c r="F938" s="215"/>
    </row>
    <row r="939" spans="3:6" ht="24.95" customHeight="1" x14ac:dyDescent="0.3">
      <c r="C939" s="178"/>
      <c r="D939" s="215"/>
      <c r="E939" s="215"/>
      <c r="F939" s="215"/>
    </row>
    <row r="940" spans="3:6" ht="24.95" customHeight="1" x14ac:dyDescent="0.3">
      <c r="C940" s="178"/>
      <c r="D940" s="215"/>
      <c r="E940" s="215"/>
      <c r="F940" s="215"/>
    </row>
    <row r="941" spans="3:6" ht="24.95" customHeight="1" x14ac:dyDescent="0.3">
      <c r="C941" s="178"/>
      <c r="D941" s="215"/>
      <c r="E941" s="215"/>
      <c r="F941" s="215"/>
    </row>
    <row r="942" spans="3:6" ht="24.95" customHeight="1" x14ac:dyDescent="0.3">
      <c r="C942" s="178"/>
      <c r="D942" s="215"/>
      <c r="E942" s="215"/>
      <c r="F942" s="215"/>
    </row>
    <row r="943" spans="3:6" ht="24.95" customHeight="1" x14ac:dyDescent="0.3">
      <c r="C943" s="178"/>
      <c r="D943" s="215"/>
      <c r="E943" s="215"/>
      <c r="F943" s="215"/>
    </row>
    <row r="944" spans="3:6" ht="24.95" customHeight="1" x14ac:dyDescent="0.3">
      <c r="C944" s="178"/>
      <c r="D944" s="215"/>
      <c r="E944" s="215"/>
      <c r="F944" s="215"/>
    </row>
    <row r="945" spans="3:6" ht="24.95" customHeight="1" x14ac:dyDescent="0.3">
      <c r="C945" s="178"/>
      <c r="D945" s="215"/>
      <c r="E945" s="215"/>
      <c r="F945" s="215"/>
    </row>
    <row r="946" spans="3:6" ht="24.95" customHeight="1" x14ac:dyDescent="0.3">
      <c r="C946" s="178"/>
      <c r="D946" s="215"/>
      <c r="E946" s="215"/>
      <c r="F946" s="215"/>
    </row>
    <row r="947" spans="3:6" ht="24.95" customHeight="1" x14ac:dyDescent="0.3">
      <c r="C947" s="178"/>
      <c r="D947" s="215"/>
      <c r="E947" s="215"/>
      <c r="F947" s="215"/>
    </row>
    <row r="948" spans="3:6" ht="24.95" customHeight="1" x14ac:dyDescent="0.3">
      <c r="C948" s="178"/>
      <c r="D948" s="215"/>
      <c r="E948" s="215"/>
      <c r="F948" s="215"/>
    </row>
    <row r="949" spans="3:6" ht="24.95" customHeight="1" x14ac:dyDescent="0.3">
      <c r="C949" s="178"/>
      <c r="D949" s="215"/>
      <c r="E949" s="215"/>
      <c r="F949" s="215"/>
    </row>
    <row r="950" spans="3:6" ht="24.95" customHeight="1" x14ac:dyDescent="0.3">
      <c r="C950" s="178"/>
      <c r="D950" s="215"/>
      <c r="E950" s="215"/>
      <c r="F950" s="215"/>
    </row>
    <row r="951" spans="3:6" ht="24.95" customHeight="1" x14ac:dyDescent="0.3">
      <c r="C951" s="178"/>
      <c r="D951" s="215"/>
      <c r="E951" s="215"/>
      <c r="F951" s="215"/>
    </row>
    <row r="952" spans="3:6" ht="24.95" customHeight="1" x14ac:dyDescent="0.3">
      <c r="C952" s="178"/>
      <c r="D952" s="215"/>
      <c r="E952" s="215"/>
      <c r="F952" s="215"/>
    </row>
    <row r="953" spans="3:6" ht="24.95" customHeight="1" x14ac:dyDescent="0.3">
      <c r="C953" s="178"/>
      <c r="D953" s="215"/>
      <c r="E953" s="215"/>
      <c r="F953" s="215"/>
    </row>
    <row r="954" spans="3:6" ht="24.95" customHeight="1" x14ac:dyDescent="0.3">
      <c r="C954" s="178"/>
      <c r="D954" s="215"/>
      <c r="E954" s="215"/>
      <c r="F954" s="215"/>
    </row>
    <row r="955" spans="3:6" ht="24.95" customHeight="1" x14ac:dyDescent="0.3">
      <c r="C955" s="178"/>
      <c r="D955" s="215"/>
      <c r="E955" s="215"/>
      <c r="F955" s="215"/>
    </row>
    <row r="956" spans="3:6" ht="24.95" customHeight="1" x14ac:dyDescent="0.3">
      <c r="C956" s="178"/>
      <c r="D956" s="215"/>
      <c r="E956" s="215"/>
      <c r="F956" s="215"/>
    </row>
    <row r="957" spans="3:6" ht="24.95" customHeight="1" x14ac:dyDescent="0.3">
      <c r="C957" s="178"/>
      <c r="D957" s="215"/>
      <c r="E957" s="215"/>
      <c r="F957" s="215"/>
    </row>
    <row r="958" spans="3:6" ht="24.95" customHeight="1" x14ac:dyDescent="0.3">
      <c r="C958" s="178"/>
      <c r="D958" s="215"/>
      <c r="E958" s="215"/>
      <c r="F958" s="215"/>
    </row>
    <row r="959" spans="3:6" ht="24.95" customHeight="1" x14ac:dyDescent="0.3">
      <c r="C959" s="178"/>
      <c r="D959" s="215"/>
      <c r="E959" s="215"/>
      <c r="F959" s="215"/>
    </row>
    <row r="960" spans="3:6" ht="24.95" customHeight="1" x14ac:dyDescent="0.3">
      <c r="C960" s="178"/>
      <c r="D960" s="215"/>
      <c r="E960" s="215"/>
      <c r="F960" s="215"/>
    </row>
    <row r="961" spans="3:6" ht="24.95" customHeight="1" x14ac:dyDescent="0.3">
      <c r="C961" s="178"/>
      <c r="D961" s="215"/>
      <c r="E961" s="215"/>
      <c r="F961" s="215"/>
    </row>
    <row r="962" spans="3:6" ht="24.95" customHeight="1" x14ac:dyDescent="0.3">
      <c r="C962" s="178"/>
      <c r="D962" s="215"/>
      <c r="E962" s="215"/>
      <c r="F962" s="215"/>
    </row>
    <row r="963" spans="3:6" ht="24.95" customHeight="1" x14ac:dyDescent="0.3">
      <c r="C963" s="178"/>
      <c r="D963" s="215"/>
      <c r="E963" s="215"/>
      <c r="F963" s="215"/>
    </row>
    <row r="964" spans="3:6" ht="24.95" customHeight="1" x14ac:dyDescent="0.3">
      <c r="C964" s="178"/>
      <c r="D964" s="215"/>
      <c r="E964" s="215"/>
      <c r="F964" s="215"/>
    </row>
    <row r="965" spans="3:6" ht="24.95" customHeight="1" x14ac:dyDescent="0.3">
      <c r="C965" s="178"/>
      <c r="D965" s="215"/>
      <c r="E965" s="215"/>
      <c r="F965" s="215"/>
    </row>
    <row r="966" spans="3:6" ht="24.95" customHeight="1" x14ac:dyDescent="0.3">
      <c r="C966" s="178"/>
      <c r="D966" s="215"/>
      <c r="E966" s="215"/>
      <c r="F966" s="215"/>
    </row>
    <row r="967" spans="3:6" ht="24.95" customHeight="1" x14ac:dyDescent="0.3">
      <c r="C967" s="178"/>
      <c r="D967" s="215"/>
      <c r="E967" s="215"/>
      <c r="F967" s="215"/>
    </row>
    <row r="968" spans="3:6" ht="24.95" customHeight="1" x14ac:dyDescent="0.3">
      <c r="C968" s="178"/>
      <c r="D968" s="215"/>
      <c r="E968" s="215"/>
      <c r="F968" s="215"/>
    </row>
    <row r="969" spans="3:6" ht="24.95" customHeight="1" x14ac:dyDescent="0.3">
      <c r="C969" s="178"/>
      <c r="D969" s="215"/>
      <c r="E969" s="215"/>
      <c r="F969" s="215"/>
    </row>
    <row r="970" spans="3:6" ht="24.95" customHeight="1" x14ac:dyDescent="0.3">
      <c r="C970" s="178"/>
      <c r="D970" s="215"/>
      <c r="E970" s="215"/>
      <c r="F970" s="215"/>
    </row>
    <row r="971" spans="3:6" ht="24.95" customHeight="1" x14ac:dyDescent="0.3">
      <c r="C971" s="178"/>
      <c r="D971" s="215"/>
      <c r="E971" s="215"/>
      <c r="F971" s="215"/>
    </row>
    <row r="972" spans="3:6" ht="24.95" customHeight="1" x14ac:dyDescent="0.3">
      <c r="C972" s="178"/>
      <c r="D972" s="215"/>
      <c r="E972" s="215"/>
      <c r="F972" s="215"/>
    </row>
    <row r="973" spans="3:6" ht="24.95" customHeight="1" x14ac:dyDescent="0.3">
      <c r="C973" s="178"/>
      <c r="D973" s="215"/>
      <c r="E973" s="215"/>
      <c r="F973" s="215"/>
    </row>
    <row r="974" spans="3:6" ht="24.95" customHeight="1" x14ac:dyDescent="0.3">
      <c r="C974" s="178"/>
      <c r="D974" s="215"/>
      <c r="E974" s="215"/>
      <c r="F974" s="215"/>
    </row>
    <row r="975" spans="3:6" ht="24.95" customHeight="1" x14ac:dyDescent="0.3">
      <c r="C975" s="178"/>
      <c r="D975" s="215"/>
      <c r="E975" s="215"/>
      <c r="F975" s="215"/>
    </row>
    <row r="976" spans="3:6" ht="24.95" customHeight="1" x14ac:dyDescent="0.3">
      <c r="C976" s="178"/>
      <c r="D976" s="215"/>
      <c r="E976" s="215"/>
      <c r="F976" s="215"/>
    </row>
    <row r="977" spans="3:6" ht="24.95" customHeight="1" x14ac:dyDescent="0.3">
      <c r="C977" s="178"/>
      <c r="D977" s="215"/>
      <c r="E977" s="215"/>
      <c r="F977" s="215"/>
    </row>
    <row r="978" spans="3:6" ht="24.95" customHeight="1" x14ac:dyDescent="0.3">
      <c r="C978" s="178"/>
      <c r="D978" s="215"/>
      <c r="E978" s="215"/>
      <c r="F978" s="215"/>
    </row>
    <row r="979" spans="3:6" ht="24.95" customHeight="1" x14ac:dyDescent="0.3">
      <c r="C979" s="178"/>
      <c r="D979" s="215"/>
      <c r="E979" s="215"/>
      <c r="F979" s="215"/>
    </row>
    <row r="980" spans="3:6" ht="24.95" customHeight="1" x14ac:dyDescent="0.3">
      <c r="C980" s="178"/>
      <c r="D980" s="215"/>
      <c r="E980" s="215"/>
      <c r="F980" s="215"/>
    </row>
    <row r="981" spans="3:6" ht="24.95" customHeight="1" x14ac:dyDescent="0.3">
      <c r="C981" s="178"/>
      <c r="D981" s="215"/>
      <c r="E981" s="215"/>
      <c r="F981" s="215"/>
    </row>
    <row r="982" spans="3:6" ht="24.95" customHeight="1" x14ac:dyDescent="0.3">
      <c r="C982" s="178"/>
      <c r="D982" s="215"/>
      <c r="E982" s="215"/>
      <c r="F982" s="215"/>
    </row>
    <row r="983" spans="3:6" ht="24.95" customHeight="1" x14ac:dyDescent="0.3">
      <c r="C983" s="178"/>
      <c r="D983" s="215"/>
      <c r="E983" s="215"/>
      <c r="F983" s="215"/>
    </row>
    <row r="984" spans="3:6" ht="24.95" customHeight="1" x14ac:dyDescent="0.3">
      <c r="C984" s="178"/>
      <c r="D984" s="215"/>
      <c r="E984" s="215"/>
      <c r="F984" s="215"/>
    </row>
    <row r="985" spans="3:6" ht="24.95" customHeight="1" x14ac:dyDescent="0.3">
      <c r="C985" s="178"/>
      <c r="D985" s="215"/>
      <c r="E985" s="215"/>
      <c r="F985" s="215"/>
    </row>
    <row r="986" spans="3:6" ht="24.95" customHeight="1" x14ac:dyDescent="0.3">
      <c r="C986" s="178"/>
      <c r="D986" s="215"/>
      <c r="E986" s="215"/>
      <c r="F986" s="215"/>
    </row>
    <row r="987" spans="3:6" ht="24.95" customHeight="1" x14ac:dyDescent="0.3">
      <c r="C987" s="178"/>
      <c r="D987" s="215"/>
      <c r="E987" s="215"/>
      <c r="F987" s="215"/>
    </row>
    <row r="988" spans="3:6" ht="24.95" customHeight="1" x14ac:dyDescent="0.3">
      <c r="C988" s="178"/>
      <c r="D988" s="215"/>
      <c r="E988" s="215"/>
      <c r="F988" s="215"/>
    </row>
    <row r="989" spans="3:6" ht="24.95" customHeight="1" x14ac:dyDescent="0.3">
      <c r="C989" s="178"/>
      <c r="D989" s="215"/>
      <c r="E989" s="215"/>
      <c r="F989" s="215"/>
    </row>
    <row r="990" spans="3:6" ht="24.95" customHeight="1" x14ac:dyDescent="0.3">
      <c r="C990" s="178"/>
      <c r="D990" s="215"/>
      <c r="E990" s="215"/>
      <c r="F990" s="215"/>
    </row>
    <row r="991" spans="3:6" ht="24.95" customHeight="1" x14ac:dyDescent="0.3">
      <c r="C991" s="178"/>
      <c r="D991" s="215"/>
      <c r="E991" s="215"/>
      <c r="F991" s="215"/>
    </row>
    <row r="992" spans="3:6" ht="24.95" customHeight="1" x14ac:dyDescent="0.3">
      <c r="C992" s="178"/>
      <c r="D992" s="215"/>
      <c r="E992" s="215"/>
      <c r="F992" s="215"/>
    </row>
    <row r="993" spans="3:6" ht="24.95" customHeight="1" x14ac:dyDescent="0.3">
      <c r="C993" s="178"/>
      <c r="D993" s="215"/>
      <c r="E993" s="215"/>
      <c r="F993" s="215"/>
    </row>
    <row r="994" spans="3:6" ht="24.95" customHeight="1" x14ac:dyDescent="0.3">
      <c r="C994" s="178"/>
      <c r="D994" s="215"/>
      <c r="E994" s="215"/>
      <c r="F994" s="215"/>
    </row>
    <row r="995" spans="3:6" ht="24.95" customHeight="1" x14ac:dyDescent="0.3">
      <c r="C995" s="178"/>
      <c r="D995" s="215"/>
      <c r="E995" s="215"/>
      <c r="F995" s="215"/>
    </row>
    <row r="996" spans="3:6" ht="24.95" customHeight="1" x14ac:dyDescent="0.3">
      <c r="C996" s="178"/>
      <c r="D996" s="215"/>
      <c r="E996" s="215"/>
      <c r="F996" s="215"/>
    </row>
    <row r="997" spans="3:6" ht="24.95" customHeight="1" x14ac:dyDescent="0.3">
      <c r="C997" s="178"/>
      <c r="D997" s="215"/>
      <c r="E997" s="215"/>
      <c r="F997" s="215"/>
    </row>
    <row r="998" spans="3:6" ht="24.95" customHeight="1" x14ac:dyDescent="0.3">
      <c r="C998" s="178"/>
      <c r="D998" s="215"/>
      <c r="E998" s="215"/>
      <c r="F998" s="215"/>
    </row>
    <row r="999" spans="3:6" ht="24.95" customHeight="1" x14ac:dyDescent="0.3">
      <c r="C999" s="178"/>
      <c r="D999" s="215"/>
      <c r="E999" s="215"/>
      <c r="F999" s="215"/>
    </row>
    <row r="1000" spans="3:6" ht="24.95" customHeight="1" x14ac:dyDescent="0.3">
      <c r="C1000" s="178"/>
      <c r="D1000" s="215"/>
      <c r="E1000" s="215"/>
      <c r="F1000" s="215"/>
    </row>
    <row r="1001" spans="3:6" ht="24.95" customHeight="1" x14ac:dyDescent="0.3">
      <c r="C1001" s="178"/>
      <c r="D1001" s="215"/>
      <c r="E1001" s="215"/>
      <c r="F1001" s="215"/>
    </row>
    <row r="1002" spans="3:6" ht="24.95" customHeight="1" x14ac:dyDescent="0.3">
      <c r="C1002" s="178"/>
      <c r="D1002" s="215"/>
      <c r="E1002" s="215"/>
      <c r="F1002" s="215"/>
    </row>
    <row r="1003" spans="3:6" ht="24.95" customHeight="1" x14ac:dyDescent="0.3">
      <c r="C1003" s="178"/>
      <c r="D1003" s="215"/>
      <c r="E1003" s="215"/>
      <c r="F1003" s="215"/>
    </row>
    <row r="1004" spans="3:6" ht="24.95" customHeight="1" x14ac:dyDescent="0.3">
      <c r="C1004" s="178"/>
      <c r="D1004" s="215"/>
      <c r="E1004" s="215"/>
      <c r="F1004" s="215"/>
    </row>
    <row r="1005" spans="3:6" ht="24.95" customHeight="1" x14ac:dyDescent="0.3">
      <c r="C1005" s="178"/>
      <c r="D1005" s="215"/>
      <c r="E1005" s="215"/>
      <c r="F1005" s="215"/>
    </row>
    <row r="1006" spans="3:6" ht="24.95" customHeight="1" x14ac:dyDescent="0.3">
      <c r="C1006" s="178"/>
      <c r="D1006" s="215"/>
      <c r="E1006" s="215"/>
      <c r="F1006" s="215"/>
    </row>
    <row r="1007" spans="3:6" ht="24.95" customHeight="1" x14ac:dyDescent="0.3">
      <c r="C1007" s="178"/>
      <c r="D1007" s="215"/>
      <c r="E1007" s="215"/>
      <c r="F1007" s="215"/>
    </row>
    <row r="1008" spans="3:6" ht="24.95" customHeight="1" x14ac:dyDescent="0.3">
      <c r="C1008" s="178"/>
      <c r="D1008" s="215"/>
      <c r="E1008" s="215"/>
      <c r="F1008" s="215"/>
    </row>
    <row r="1009" spans="3:6" ht="24.95" customHeight="1" x14ac:dyDescent="0.3">
      <c r="C1009" s="178"/>
      <c r="D1009" s="215"/>
      <c r="E1009" s="215"/>
      <c r="F1009" s="215"/>
    </row>
    <row r="1010" spans="3:6" ht="24.95" customHeight="1" x14ac:dyDescent="0.3">
      <c r="C1010" s="178"/>
      <c r="D1010" s="215"/>
      <c r="E1010" s="215"/>
      <c r="F1010" s="215"/>
    </row>
    <row r="1011" spans="3:6" ht="24.95" customHeight="1" x14ac:dyDescent="0.3">
      <c r="C1011" s="178"/>
      <c r="D1011" s="215"/>
      <c r="E1011" s="215"/>
      <c r="F1011" s="215"/>
    </row>
    <row r="1012" spans="3:6" ht="24.95" customHeight="1" x14ac:dyDescent="0.3">
      <c r="C1012" s="178"/>
      <c r="D1012" s="215"/>
      <c r="E1012" s="215"/>
      <c r="F1012" s="215"/>
    </row>
    <row r="1013" spans="3:6" ht="24.95" customHeight="1" x14ac:dyDescent="0.3">
      <c r="C1013" s="178"/>
      <c r="D1013" s="215"/>
      <c r="E1013" s="215"/>
      <c r="F1013" s="215"/>
    </row>
    <row r="1014" spans="3:6" ht="24.95" customHeight="1" x14ac:dyDescent="0.3">
      <c r="C1014" s="178"/>
      <c r="D1014" s="215"/>
      <c r="E1014" s="215"/>
      <c r="F1014" s="215"/>
    </row>
    <row r="1015" spans="3:6" ht="24.95" customHeight="1" x14ac:dyDescent="0.3">
      <c r="C1015" s="178"/>
      <c r="D1015" s="215"/>
      <c r="E1015" s="215"/>
      <c r="F1015" s="215"/>
    </row>
    <row r="1016" spans="3:6" ht="24.95" customHeight="1" x14ac:dyDescent="0.3">
      <c r="C1016" s="178"/>
      <c r="D1016" s="215"/>
      <c r="E1016" s="215"/>
      <c r="F1016" s="215"/>
    </row>
    <row r="1017" spans="3:6" ht="24.95" customHeight="1" x14ac:dyDescent="0.3">
      <c r="C1017" s="178"/>
      <c r="D1017" s="215"/>
      <c r="E1017" s="215"/>
      <c r="F1017" s="215"/>
    </row>
    <row r="1018" spans="3:6" ht="24.95" customHeight="1" x14ac:dyDescent="0.3">
      <c r="C1018" s="178"/>
      <c r="D1018" s="215"/>
      <c r="E1018" s="215"/>
      <c r="F1018" s="215"/>
    </row>
    <row r="1019" spans="3:6" ht="24.95" customHeight="1" x14ac:dyDescent="0.3">
      <c r="C1019" s="178"/>
      <c r="D1019" s="215"/>
      <c r="E1019" s="215"/>
      <c r="F1019" s="215"/>
    </row>
    <row r="1020" spans="3:6" ht="24.95" customHeight="1" x14ac:dyDescent="0.3">
      <c r="C1020" s="178"/>
      <c r="D1020" s="215"/>
      <c r="E1020" s="215"/>
      <c r="F1020" s="215"/>
    </row>
    <row r="1021" spans="3:6" ht="24.95" customHeight="1" x14ac:dyDescent="0.3">
      <c r="C1021" s="178"/>
      <c r="D1021" s="215"/>
      <c r="E1021" s="215"/>
      <c r="F1021" s="215"/>
    </row>
    <row r="1022" spans="3:6" ht="24.95" customHeight="1" x14ac:dyDescent="0.3">
      <c r="C1022" s="178"/>
      <c r="D1022" s="215"/>
      <c r="E1022" s="215"/>
      <c r="F1022" s="215"/>
    </row>
    <row r="1023" spans="3:6" ht="24.95" customHeight="1" x14ac:dyDescent="0.3">
      <c r="C1023" s="178"/>
      <c r="D1023" s="215"/>
      <c r="E1023" s="215"/>
      <c r="F1023" s="215"/>
    </row>
    <row r="1024" spans="3:6" ht="24.95" customHeight="1" x14ac:dyDescent="0.3">
      <c r="C1024" s="178"/>
      <c r="D1024" s="215"/>
      <c r="E1024" s="215"/>
      <c r="F1024" s="215"/>
    </row>
    <row r="1025" spans="3:6" ht="24.95" customHeight="1" x14ac:dyDescent="0.3">
      <c r="C1025" s="178"/>
      <c r="D1025" s="215"/>
      <c r="E1025" s="215"/>
      <c r="F1025" s="215"/>
    </row>
    <row r="1026" spans="3:6" ht="24.95" customHeight="1" x14ac:dyDescent="0.3">
      <c r="C1026" s="178"/>
      <c r="D1026" s="215"/>
      <c r="E1026" s="215"/>
      <c r="F1026" s="215"/>
    </row>
    <row r="1027" spans="3:6" ht="24.95" customHeight="1" x14ac:dyDescent="0.3">
      <c r="C1027" s="178"/>
      <c r="D1027" s="215"/>
      <c r="E1027" s="215"/>
      <c r="F1027" s="215"/>
    </row>
    <row r="1028" spans="3:6" ht="24.95" customHeight="1" x14ac:dyDescent="0.3">
      <c r="C1028" s="178"/>
      <c r="D1028" s="215"/>
      <c r="E1028" s="215"/>
      <c r="F1028" s="215"/>
    </row>
    <row r="1029" spans="3:6" ht="24.95" customHeight="1" x14ac:dyDescent="0.3">
      <c r="C1029" s="178"/>
      <c r="D1029" s="215"/>
      <c r="E1029" s="215"/>
      <c r="F1029" s="215"/>
    </row>
    <row r="1030" spans="3:6" ht="24.95" customHeight="1" x14ac:dyDescent="0.3">
      <c r="C1030" s="178"/>
      <c r="D1030" s="215"/>
      <c r="E1030" s="215"/>
      <c r="F1030" s="215"/>
    </row>
    <row r="1031" spans="3:6" ht="24.95" customHeight="1" x14ac:dyDescent="0.3">
      <c r="C1031" s="178"/>
      <c r="D1031" s="215"/>
      <c r="E1031" s="215"/>
      <c r="F1031" s="215"/>
    </row>
    <row r="1032" spans="3:6" ht="24.95" customHeight="1" x14ac:dyDescent="0.3">
      <c r="C1032" s="178"/>
      <c r="D1032" s="215"/>
      <c r="E1032" s="215"/>
      <c r="F1032" s="215"/>
    </row>
    <row r="1033" spans="3:6" ht="24.95" customHeight="1" x14ac:dyDescent="0.3">
      <c r="C1033" s="178"/>
      <c r="D1033" s="215"/>
      <c r="E1033" s="215"/>
      <c r="F1033" s="215"/>
    </row>
    <row r="1034" spans="3:6" ht="24.95" customHeight="1" x14ac:dyDescent="0.3">
      <c r="C1034" s="178"/>
      <c r="D1034" s="215"/>
      <c r="E1034" s="215"/>
      <c r="F1034" s="215"/>
    </row>
    <row r="1035" spans="3:6" ht="24.95" customHeight="1" x14ac:dyDescent="0.3">
      <c r="C1035" s="178"/>
      <c r="D1035" s="215"/>
      <c r="E1035" s="215"/>
      <c r="F1035" s="215"/>
    </row>
    <row r="1036" spans="3:6" ht="24.95" customHeight="1" x14ac:dyDescent="0.3">
      <c r="C1036" s="178"/>
      <c r="D1036" s="215"/>
      <c r="E1036" s="215"/>
      <c r="F1036" s="215"/>
    </row>
    <row r="1037" spans="3:6" ht="24.95" customHeight="1" x14ac:dyDescent="0.3">
      <c r="C1037" s="178"/>
      <c r="D1037" s="215"/>
      <c r="E1037" s="215"/>
      <c r="F1037" s="215"/>
    </row>
    <row r="1038" spans="3:6" ht="24.95" customHeight="1" x14ac:dyDescent="0.3">
      <c r="C1038" s="178"/>
      <c r="D1038" s="215"/>
      <c r="E1038" s="215"/>
      <c r="F1038" s="215"/>
    </row>
    <row r="1039" spans="3:6" ht="24.95" customHeight="1" x14ac:dyDescent="0.3">
      <c r="C1039" s="178"/>
      <c r="D1039" s="215"/>
      <c r="E1039" s="215"/>
      <c r="F1039" s="215"/>
    </row>
    <row r="1040" spans="3:6" ht="24.95" customHeight="1" x14ac:dyDescent="0.3">
      <c r="C1040" s="178"/>
      <c r="D1040" s="215"/>
      <c r="E1040" s="215"/>
      <c r="F1040" s="215"/>
    </row>
    <row r="1041" spans="3:6" ht="24.95" customHeight="1" x14ac:dyDescent="0.3">
      <c r="C1041" s="178"/>
      <c r="D1041" s="215"/>
      <c r="E1041" s="215"/>
      <c r="F1041" s="215"/>
    </row>
    <row r="1042" spans="3:6" ht="24.95" customHeight="1" x14ac:dyDescent="0.3">
      <c r="C1042" s="178"/>
      <c r="D1042" s="215"/>
      <c r="E1042" s="215"/>
      <c r="F1042" s="215"/>
    </row>
    <row r="1043" spans="3:6" ht="24.95" customHeight="1" x14ac:dyDescent="0.3">
      <c r="C1043" s="178"/>
      <c r="D1043" s="215"/>
      <c r="E1043" s="215"/>
      <c r="F1043" s="215"/>
    </row>
    <row r="1044" spans="3:6" ht="24.95" customHeight="1" x14ac:dyDescent="0.3">
      <c r="C1044" s="178"/>
      <c r="D1044" s="215"/>
      <c r="E1044" s="215"/>
      <c r="F1044" s="215"/>
    </row>
    <row r="1045" spans="3:6" ht="24.95" customHeight="1" x14ac:dyDescent="0.3">
      <c r="C1045" s="178"/>
      <c r="D1045" s="215"/>
      <c r="E1045" s="215"/>
      <c r="F1045" s="215"/>
    </row>
    <row r="1046" spans="3:6" ht="24.95" customHeight="1" x14ac:dyDescent="0.3">
      <c r="C1046" s="178"/>
      <c r="D1046" s="215"/>
      <c r="E1046" s="215"/>
      <c r="F1046" s="215"/>
    </row>
    <row r="1047" spans="3:6" ht="24.95" customHeight="1" x14ac:dyDescent="0.3">
      <c r="C1047" s="178"/>
      <c r="D1047" s="215"/>
      <c r="E1047" s="215"/>
      <c r="F1047" s="215"/>
    </row>
    <row r="1048" spans="3:6" ht="24.95" customHeight="1" x14ac:dyDescent="0.3">
      <c r="C1048" s="178"/>
      <c r="D1048" s="215"/>
      <c r="E1048" s="215"/>
      <c r="F1048" s="215"/>
    </row>
    <row r="1049" spans="3:6" ht="24.95" customHeight="1" x14ac:dyDescent="0.3">
      <c r="C1049" s="178"/>
      <c r="D1049" s="215"/>
      <c r="E1049" s="215"/>
      <c r="F1049" s="215"/>
    </row>
    <row r="1050" spans="3:6" ht="24.95" customHeight="1" x14ac:dyDescent="0.3">
      <c r="C1050" s="178"/>
      <c r="D1050" s="215"/>
      <c r="E1050" s="215"/>
      <c r="F1050" s="215"/>
    </row>
    <row r="1051" spans="3:6" ht="24.95" customHeight="1" x14ac:dyDescent="0.3">
      <c r="C1051" s="178"/>
      <c r="D1051" s="215"/>
      <c r="E1051" s="215"/>
      <c r="F1051" s="215"/>
    </row>
    <row r="1052" spans="3:6" ht="24.95" customHeight="1" x14ac:dyDescent="0.3">
      <c r="C1052" s="178"/>
      <c r="D1052" s="215"/>
      <c r="E1052" s="215"/>
      <c r="F1052" s="215"/>
    </row>
    <row r="1053" spans="3:6" ht="24.95" customHeight="1" x14ac:dyDescent="0.3">
      <c r="C1053" s="178"/>
      <c r="D1053" s="215"/>
      <c r="E1053" s="215"/>
      <c r="F1053" s="215"/>
    </row>
    <row r="1054" spans="3:6" ht="24.95" customHeight="1" x14ac:dyDescent="0.3">
      <c r="C1054" s="178"/>
      <c r="D1054" s="215"/>
      <c r="E1054" s="215"/>
      <c r="F1054" s="215"/>
    </row>
    <row r="1055" spans="3:6" ht="24.95" customHeight="1" x14ac:dyDescent="0.3">
      <c r="C1055" s="178"/>
      <c r="D1055" s="215"/>
      <c r="E1055" s="215"/>
      <c r="F1055" s="215"/>
    </row>
    <row r="1056" spans="3:6" ht="24.95" customHeight="1" x14ac:dyDescent="0.3">
      <c r="C1056" s="178"/>
      <c r="D1056" s="215"/>
      <c r="E1056" s="215"/>
      <c r="F1056" s="215"/>
    </row>
    <row r="1057" spans="3:6" ht="24.95" customHeight="1" x14ac:dyDescent="0.3">
      <c r="C1057" s="178"/>
      <c r="D1057" s="215"/>
      <c r="E1057" s="215"/>
      <c r="F1057" s="215"/>
    </row>
    <row r="1058" spans="3:6" ht="24.95" customHeight="1" x14ac:dyDescent="0.3">
      <c r="C1058" s="178"/>
      <c r="D1058" s="215"/>
      <c r="E1058" s="215"/>
      <c r="F1058" s="215"/>
    </row>
    <row r="1059" spans="3:6" ht="24.95" customHeight="1" x14ac:dyDescent="0.3">
      <c r="C1059" s="178"/>
      <c r="D1059" s="215"/>
      <c r="E1059" s="215"/>
      <c r="F1059" s="215"/>
    </row>
    <row r="1060" spans="3:6" ht="24.95" customHeight="1" x14ac:dyDescent="0.3">
      <c r="C1060" s="178"/>
      <c r="D1060" s="215"/>
      <c r="E1060" s="215"/>
      <c r="F1060" s="215"/>
    </row>
    <row r="1061" spans="3:6" ht="24.95" customHeight="1" x14ac:dyDescent="0.3">
      <c r="C1061" s="178"/>
      <c r="D1061" s="215"/>
      <c r="E1061" s="215"/>
      <c r="F1061" s="215"/>
    </row>
    <row r="1062" spans="3:6" ht="24.95" customHeight="1" x14ac:dyDescent="0.3">
      <c r="C1062" s="178"/>
      <c r="D1062" s="215"/>
      <c r="E1062" s="215"/>
      <c r="F1062" s="215"/>
    </row>
    <row r="1063" spans="3:6" ht="24.95" customHeight="1" x14ac:dyDescent="0.3">
      <c r="C1063" s="178"/>
      <c r="D1063" s="215"/>
      <c r="E1063" s="215"/>
      <c r="F1063" s="215"/>
    </row>
    <row r="1064" spans="3:6" ht="24.95" customHeight="1" x14ac:dyDescent="0.3">
      <c r="C1064" s="178"/>
      <c r="D1064" s="215"/>
      <c r="E1064" s="215"/>
      <c r="F1064" s="215"/>
    </row>
    <row r="1065" spans="3:6" ht="24.95" customHeight="1" x14ac:dyDescent="0.3">
      <c r="C1065" s="178"/>
      <c r="D1065" s="215"/>
      <c r="E1065" s="215"/>
      <c r="F1065" s="215"/>
    </row>
    <row r="1066" spans="3:6" ht="24.95" customHeight="1" x14ac:dyDescent="0.3">
      <c r="C1066" s="178"/>
      <c r="D1066" s="215"/>
      <c r="E1066" s="215"/>
      <c r="F1066" s="215"/>
    </row>
    <row r="1067" spans="3:6" ht="24.95" customHeight="1" x14ac:dyDescent="0.3">
      <c r="C1067" s="178"/>
      <c r="D1067" s="215"/>
      <c r="E1067" s="215"/>
      <c r="F1067" s="215"/>
    </row>
    <row r="1068" spans="3:6" ht="24.95" customHeight="1" x14ac:dyDescent="0.3">
      <c r="C1068" s="178"/>
      <c r="D1068" s="215"/>
      <c r="E1068" s="215"/>
      <c r="F1068" s="215"/>
    </row>
    <row r="1069" spans="3:6" ht="24.95" customHeight="1" x14ac:dyDescent="0.3">
      <c r="C1069" s="178"/>
      <c r="D1069" s="215"/>
      <c r="E1069" s="215"/>
      <c r="F1069" s="215"/>
    </row>
    <row r="1070" spans="3:6" ht="24.95" customHeight="1" x14ac:dyDescent="0.3">
      <c r="C1070" s="178"/>
      <c r="D1070" s="215"/>
      <c r="E1070" s="215"/>
      <c r="F1070" s="215"/>
    </row>
    <row r="1071" spans="3:6" ht="24.95" customHeight="1" x14ac:dyDescent="0.3">
      <c r="C1071" s="178"/>
      <c r="D1071" s="215"/>
      <c r="E1071" s="215"/>
      <c r="F1071" s="215"/>
    </row>
    <row r="1072" spans="3:6" ht="24.95" customHeight="1" x14ac:dyDescent="0.3">
      <c r="C1072" s="178"/>
      <c r="D1072" s="215"/>
      <c r="E1072" s="215"/>
      <c r="F1072" s="215"/>
    </row>
    <row r="1073" spans="3:6" ht="24.95" customHeight="1" x14ac:dyDescent="0.3">
      <c r="C1073" s="178"/>
      <c r="D1073" s="215"/>
      <c r="E1073" s="215"/>
      <c r="F1073" s="215"/>
    </row>
    <row r="1074" spans="3:6" ht="24.95" customHeight="1" x14ac:dyDescent="0.3">
      <c r="C1074" s="178"/>
      <c r="D1074" s="215"/>
      <c r="E1074" s="215"/>
      <c r="F1074" s="215"/>
    </row>
    <row r="1075" spans="3:6" ht="24.95" customHeight="1" x14ac:dyDescent="0.3">
      <c r="C1075" s="178"/>
      <c r="D1075" s="215"/>
      <c r="E1075" s="215"/>
      <c r="F1075" s="215"/>
    </row>
    <row r="1076" spans="3:6" ht="24.95" customHeight="1" x14ac:dyDescent="0.3">
      <c r="C1076" s="178"/>
      <c r="D1076" s="215"/>
      <c r="E1076" s="215"/>
      <c r="F1076" s="215"/>
    </row>
    <row r="1077" spans="3:6" ht="24.95" customHeight="1" x14ac:dyDescent="0.3">
      <c r="C1077" s="178"/>
      <c r="D1077" s="215"/>
      <c r="E1077" s="215"/>
      <c r="F1077" s="215"/>
    </row>
    <row r="1078" spans="3:6" ht="24.95" customHeight="1" x14ac:dyDescent="0.3">
      <c r="C1078" s="178"/>
      <c r="D1078" s="215"/>
      <c r="E1078" s="215"/>
      <c r="F1078" s="215"/>
    </row>
    <row r="1079" spans="3:6" ht="24.95" customHeight="1" x14ac:dyDescent="0.3">
      <c r="C1079" s="178"/>
      <c r="D1079" s="215"/>
      <c r="E1079" s="215"/>
      <c r="F1079" s="215"/>
    </row>
    <row r="1080" spans="3:6" ht="24.95" customHeight="1" x14ac:dyDescent="0.3">
      <c r="C1080" s="178"/>
      <c r="D1080" s="215"/>
      <c r="E1080" s="215"/>
      <c r="F1080" s="215"/>
    </row>
    <row r="1081" spans="3:6" ht="24.95" customHeight="1" x14ac:dyDescent="0.3">
      <c r="C1081" s="178"/>
      <c r="D1081" s="215"/>
      <c r="E1081" s="215"/>
      <c r="F1081" s="215"/>
    </row>
    <row r="1082" spans="3:6" ht="24.95" customHeight="1" x14ac:dyDescent="0.3">
      <c r="C1082" s="178"/>
      <c r="D1082" s="215"/>
      <c r="E1082" s="215"/>
      <c r="F1082" s="215"/>
    </row>
    <row r="1083" spans="3:6" ht="24.95" customHeight="1" x14ac:dyDescent="0.3">
      <c r="C1083" s="178"/>
      <c r="D1083" s="215"/>
      <c r="E1083" s="215"/>
      <c r="F1083" s="215"/>
    </row>
    <row r="1084" spans="3:6" ht="24.95" customHeight="1" x14ac:dyDescent="0.3">
      <c r="C1084" s="178"/>
      <c r="D1084" s="215"/>
      <c r="E1084" s="215"/>
      <c r="F1084" s="215"/>
    </row>
    <row r="1085" spans="3:6" ht="24.95" customHeight="1" x14ac:dyDescent="0.3">
      <c r="C1085" s="178"/>
      <c r="D1085" s="215"/>
      <c r="E1085" s="215"/>
      <c r="F1085" s="215"/>
    </row>
    <row r="1086" spans="3:6" ht="24.95" customHeight="1" x14ac:dyDescent="0.3">
      <c r="C1086" s="178"/>
      <c r="D1086" s="215"/>
      <c r="E1086" s="215"/>
      <c r="F1086" s="215"/>
    </row>
    <row r="1087" spans="3:6" ht="24.95" customHeight="1" x14ac:dyDescent="0.3">
      <c r="C1087" s="178"/>
      <c r="D1087" s="215"/>
      <c r="E1087" s="215"/>
      <c r="F1087" s="215"/>
    </row>
    <row r="1088" spans="3:6" ht="24.95" customHeight="1" x14ac:dyDescent="0.3">
      <c r="C1088" s="178"/>
      <c r="D1088" s="215"/>
      <c r="E1088" s="215"/>
      <c r="F1088" s="215"/>
    </row>
    <row r="1089" spans="3:6" ht="24.95" customHeight="1" x14ac:dyDescent="0.3">
      <c r="C1089" s="178"/>
      <c r="D1089" s="215"/>
      <c r="E1089" s="215"/>
      <c r="F1089" s="215"/>
    </row>
    <row r="1090" spans="3:6" ht="24.95" customHeight="1" x14ac:dyDescent="0.3">
      <c r="C1090" s="178"/>
      <c r="D1090" s="215"/>
      <c r="E1090" s="215"/>
      <c r="F1090" s="215"/>
    </row>
    <row r="1091" spans="3:6" ht="24.95" customHeight="1" x14ac:dyDescent="0.3">
      <c r="C1091" s="178"/>
      <c r="D1091" s="215"/>
      <c r="E1091" s="215"/>
      <c r="F1091" s="215"/>
    </row>
    <row r="1092" spans="3:6" ht="24.95" customHeight="1" x14ac:dyDescent="0.3">
      <c r="C1092" s="178"/>
      <c r="D1092" s="215"/>
      <c r="E1092" s="215"/>
      <c r="F1092" s="215"/>
    </row>
    <row r="1093" spans="3:6" ht="24.95" customHeight="1" x14ac:dyDescent="0.3">
      <c r="C1093" s="178"/>
      <c r="D1093" s="215"/>
      <c r="E1093" s="215"/>
      <c r="F1093" s="215"/>
    </row>
    <row r="1094" spans="3:6" ht="24.95" customHeight="1" x14ac:dyDescent="0.3">
      <c r="C1094" s="178"/>
      <c r="D1094" s="215"/>
      <c r="E1094" s="215"/>
      <c r="F1094" s="215"/>
    </row>
    <row r="1095" spans="3:6" ht="24.95" customHeight="1" x14ac:dyDescent="0.3">
      <c r="C1095" s="178"/>
      <c r="D1095" s="215"/>
      <c r="E1095" s="215"/>
      <c r="F1095" s="215"/>
    </row>
    <row r="1096" spans="3:6" ht="24.95" customHeight="1" x14ac:dyDescent="0.3">
      <c r="C1096" s="178"/>
      <c r="D1096" s="215"/>
      <c r="E1096" s="215"/>
      <c r="F1096" s="215"/>
    </row>
    <row r="1097" spans="3:6" ht="24.95" customHeight="1" x14ac:dyDescent="0.3">
      <c r="C1097" s="178"/>
      <c r="D1097" s="215"/>
      <c r="E1097" s="215"/>
      <c r="F1097" s="215"/>
    </row>
    <row r="1098" spans="3:6" ht="24.95" customHeight="1" x14ac:dyDescent="0.3">
      <c r="C1098" s="178"/>
      <c r="D1098" s="215"/>
      <c r="E1098" s="215"/>
      <c r="F1098" s="215"/>
    </row>
    <row r="1099" spans="3:6" ht="24.95" customHeight="1" x14ac:dyDescent="0.3">
      <c r="C1099" s="178"/>
      <c r="D1099" s="215"/>
      <c r="E1099" s="215"/>
      <c r="F1099" s="215"/>
    </row>
    <row r="1100" spans="3:6" ht="24.95" customHeight="1" x14ac:dyDescent="0.3">
      <c r="C1100" s="178"/>
      <c r="D1100" s="215"/>
      <c r="E1100" s="215"/>
      <c r="F1100" s="215"/>
    </row>
    <row r="1101" spans="3:6" ht="24.95" customHeight="1" x14ac:dyDescent="0.3">
      <c r="C1101" s="178"/>
      <c r="D1101" s="215"/>
      <c r="E1101" s="215"/>
      <c r="F1101" s="215"/>
    </row>
    <row r="1102" spans="3:6" ht="24.95" customHeight="1" x14ac:dyDescent="0.3">
      <c r="C1102" s="178"/>
      <c r="D1102" s="215"/>
      <c r="E1102" s="215"/>
      <c r="F1102" s="215"/>
    </row>
    <row r="1103" spans="3:6" ht="24.95" customHeight="1" x14ac:dyDescent="0.3">
      <c r="C1103" s="178"/>
      <c r="D1103" s="215"/>
      <c r="E1103" s="215"/>
      <c r="F1103" s="215"/>
    </row>
    <row r="1104" spans="3:6" ht="24.95" customHeight="1" x14ac:dyDescent="0.3">
      <c r="C1104" s="178"/>
      <c r="D1104" s="215"/>
      <c r="E1104" s="215"/>
      <c r="F1104" s="215"/>
    </row>
    <row r="1105" spans="3:6" ht="24.95" customHeight="1" x14ac:dyDescent="0.3">
      <c r="C1105" s="178"/>
      <c r="D1105" s="215"/>
      <c r="E1105" s="215"/>
      <c r="F1105" s="215"/>
    </row>
    <row r="1106" spans="3:6" ht="24.95" customHeight="1" x14ac:dyDescent="0.3">
      <c r="C1106" s="178"/>
      <c r="D1106" s="215"/>
      <c r="E1106" s="215"/>
      <c r="F1106" s="215"/>
    </row>
    <row r="1107" spans="3:6" ht="24.95" customHeight="1" x14ac:dyDescent="0.3">
      <c r="C1107" s="178"/>
      <c r="D1107" s="215"/>
      <c r="E1107" s="215"/>
      <c r="F1107" s="215"/>
    </row>
    <row r="1108" spans="3:6" ht="24.95" customHeight="1" x14ac:dyDescent="0.3">
      <c r="C1108" s="178"/>
      <c r="D1108" s="215"/>
      <c r="E1108" s="215"/>
      <c r="F1108" s="215"/>
    </row>
    <row r="1109" spans="3:6" ht="24.95" customHeight="1" x14ac:dyDescent="0.3">
      <c r="C1109" s="178"/>
      <c r="D1109" s="215"/>
      <c r="E1109" s="215"/>
      <c r="F1109" s="215"/>
    </row>
    <row r="1110" spans="3:6" ht="24.95" customHeight="1" x14ac:dyDescent="0.3">
      <c r="C1110" s="178"/>
      <c r="D1110" s="215"/>
      <c r="E1110" s="215"/>
      <c r="F1110" s="215"/>
    </row>
    <row r="1111" spans="3:6" ht="24.95" customHeight="1" x14ac:dyDescent="0.3">
      <c r="C1111" s="178"/>
      <c r="D1111" s="215"/>
      <c r="E1111" s="215"/>
      <c r="F1111" s="215"/>
    </row>
    <row r="1112" spans="3:6" ht="24.95" customHeight="1" x14ac:dyDescent="0.3">
      <c r="C1112" s="178"/>
      <c r="D1112" s="215"/>
      <c r="E1112" s="215"/>
      <c r="F1112" s="215"/>
    </row>
    <row r="1113" spans="3:6" ht="24.95" customHeight="1" x14ac:dyDescent="0.3">
      <c r="C1113" s="178"/>
      <c r="D1113" s="215"/>
      <c r="E1113" s="215"/>
      <c r="F1113" s="215"/>
    </row>
    <row r="1114" spans="3:6" ht="24.95" customHeight="1" x14ac:dyDescent="0.3">
      <c r="C1114" s="178"/>
      <c r="D1114" s="215"/>
      <c r="E1114" s="215"/>
      <c r="F1114" s="215"/>
    </row>
    <row r="1115" spans="3:6" ht="24.95" customHeight="1" x14ac:dyDescent="0.3">
      <c r="C1115" s="178"/>
      <c r="D1115" s="215"/>
      <c r="E1115" s="215"/>
      <c r="F1115" s="215"/>
    </row>
    <row r="1116" spans="3:6" ht="24.95" customHeight="1" x14ac:dyDescent="0.3">
      <c r="C1116" s="178"/>
      <c r="D1116" s="215"/>
      <c r="E1116" s="215"/>
      <c r="F1116" s="215"/>
    </row>
    <row r="1117" spans="3:6" ht="24.95" customHeight="1" x14ac:dyDescent="0.3">
      <c r="C1117" s="178"/>
      <c r="D1117" s="215"/>
      <c r="E1117" s="215"/>
      <c r="F1117" s="215"/>
    </row>
    <row r="1118" spans="3:6" ht="24.95" customHeight="1" x14ac:dyDescent="0.3">
      <c r="C1118" s="178"/>
      <c r="D1118" s="215"/>
      <c r="E1118" s="215"/>
      <c r="F1118" s="215"/>
    </row>
    <row r="1119" spans="3:6" ht="24.95" customHeight="1" x14ac:dyDescent="0.3">
      <c r="C1119" s="178"/>
      <c r="D1119" s="215"/>
      <c r="E1119" s="215"/>
      <c r="F1119" s="215"/>
    </row>
    <row r="1120" spans="3:6" ht="24.95" customHeight="1" x14ac:dyDescent="0.3">
      <c r="C1120" s="178"/>
      <c r="D1120" s="215"/>
      <c r="E1120" s="215"/>
      <c r="F1120" s="215"/>
    </row>
    <row r="1121" spans="3:6" ht="24.95" customHeight="1" x14ac:dyDescent="0.3">
      <c r="C1121" s="178"/>
      <c r="D1121" s="215"/>
      <c r="E1121" s="215"/>
      <c r="F1121" s="215"/>
    </row>
    <row r="1122" spans="3:6" ht="24.95" customHeight="1" x14ac:dyDescent="0.3">
      <c r="C1122" s="178"/>
      <c r="D1122" s="215"/>
      <c r="E1122" s="215"/>
      <c r="F1122" s="215"/>
    </row>
    <row r="1123" spans="3:6" ht="24.95" customHeight="1" x14ac:dyDescent="0.3">
      <c r="C1123" s="178"/>
      <c r="D1123" s="215"/>
      <c r="E1123" s="215"/>
      <c r="F1123" s="215"/>
    </row>
    <row r="1124" spans="3:6" ht="24.95" customHeight="1" x14ac:dyDescent="0.3">
      <c r="C1124" s="178"/>
      <c r="D1124" s="215"/>
      <c r="E1124" s="215"/>
      <c r="F1124" s="215"/>
    </row>
    <row r="1125" spans="3:6" ht="24.95" customHeight="1" x14ac:dyDescent="0.3">
      <c r="C1125" s="178"/>
      <c r="D1125" s="215"/>
      <c r="E1125" s="215"/>
      <c r="F1125" s="215"/>
    </row>
    <row r="1126" spans="3:6" ht="24.95" customHeight="1" x14ac:dyDescent="0.3">
      <c r="C1126" s="178"/>
      <c r="D1126" s="215"/>
      <c r="E1126" s="215"/>
      <c r="F1126" s="215"/>
    </row>
    <row r="1127" spans="3:6" ht="24.95" customHeight="1" x14ac:dyDescent="0.3">
      <c r="C1127" s="178"/>
      <c r="D1127" s="215"/>
      <c r="E1127" s="215"/>
      <c r="F1127" s="215"/>
    </row>
    <row r="1128" spans="3:6" ht="24.95" customHeight="1" x14ac:dyDescent="0.3">
      <c r="C1128" s="178"/>
      <c r="D1128" s="215"/>
      <c r="E1128" s="215"/>
      <c r="F1128" s="215"/>
    </row>
    <row r="1129" spans="3:6" ht="24.95" customHeight="1" x14ac:dyDescent="0.3">
      <c r="C1129" s="178"/>
      <c r="D1129" s="215"/>
      <c r="E1129" s="215"/>
      <c r="F1129" s="215"/>
    </row>
    <row r="1130" spans="3:6" ht="24.95" customHeight="1" x14ac:dyDescent="0.3">
      <c r="C1130" s="178"/>
      <c r="D1130" s="215"/>
      <c r="E1130" s="215"/>
      <c r="F1130" s="215"/>
    </row>
    <row r="1131" spans="3:6" ht="24.95" customHeight="1" x14ac:dyDescent="0.3">
      <c r="C1131" s="178"/>
      <c r="D1131" s="215"/>
      <c r="E1131" s="215"/>
      <c r="F1131" s="215"/>
    </row>
    <row r="1132" spans="3:6" ht="24.95" customHeight="1" x14ac:dyDescent="0.3">
      <c r="C1132" s="178"/>
      <c r="D1132" s="215"/>
      <c r="E1132" s="215"/>
      <c r="F1132" s="215"/>
    </row>
    <row r="1133" spans="3:6" ht="24.95" customHeight="1" x14ac:dyDescent="0.3">
      <c r="C1133" s="178"/>
      <c r="D1133" s="215"/>
      <c r="E1133" s="215"/>
      <c r="F1133" s="215"/>
    </row>
    <row r="1134" spans="3:6" ht="24.95" customHeight="1" x14ac:dyDescent="0.3">
      <c r="C1134" s="178"/>
      <c r="D1134" s="215"/>
      <c r="E1134" s="215"/>
      <c r="F1134" s="215"/>
    </row>
    <row r="1135" spans="3:6" ht="24.95" customHeight="1" x14ac:dyDescent="0.3">
      <c r="C1135" s="178"/>
      <c r="D1135" s="215"/>
      <c r="E1135" s="215"/>
      <c r="F1135" s="215"/>
    </row>
    <row r="1136" spans="3:6" ht="24.95" customHeight="1" x14ac:dyDescent="0.3">
      <c r="C1136" s="178"/>
      <c r="D1136" s="215"/>
      <c r="E1136" s="215"/>
      <c r="F1136" s="215"/>
    </row>
    <row r="1137" spans="3:6" ht="24.95" customHeight="1" x14ac:dyDescent="0.3">
      <c r="C1137" s="178"/>
      <c r="D1137" s="215"/>
      <c r="E1137" s="215"/>
      <c r="F1137" s="215"/>
    </row>
    <row r="1138" spans="3:6" ht="24.95" customHeight="1" x14ac:dyDescent="0.3">
      <c r="C1138" s="178"/>
      <c r="D1138" s="215"/>
      <c r="E1138" s="215"/>
      <c r="F1138" s="215"/>
    </row>
    <row r="1139" spans="3:6" ht="24.95" customHeight="1" x14ac:dyDescent="0.3">
      <c r="C1139" s="178"/>
      <c r="D1139" s="215"/>
      <c r="E1139" s="215"/>
      <c r="F1139" s="215"/>
    </row>
    <row r="1140" spans="3:6" ht="24.95" customHeight="1" x14ac:dyDescent="0.3">
      <c r="C1140" s="178"/>
      <c r="D1140" s="215"/>
      <c r="E1140" s="215"/>
      <c r="F1140" s="215"/>
    </row>
    <row r="1141" spans="3:6" ht="24.95" customHeight="1" x14ac:dyDescent="0.3">
      <c r="C1141" s="178"/>
      <c r="D1141" s="215"/>
      <c r="E1141" s="215"/>
      <c r="F1141" s="215"/>
    </row>
    <row r="1142" spans="3:6" ht="24.95" customHeight="1" x14ac:dyDescent="0.3">
      <c r="C1142" s="178"/>
      <c r="D1142" s="215"/>
      <c r="E1142" s="215"/>
      <c r="F1142" s="215"/>
    </row>
    <row r="1143" spans="3:6" ht="24.95" customHeight="1" x14ac:dyDescent="0.3">
      <c r="C1143" s="178"/>
      <c r="D1143" s="215"/>
      <c r="E1143" s="215"/>
      <c r="F1143" s="215"/>
    </row>
    <row r="1144" spans="3:6" ht="24.95" customHeight="1" x14ac:dyDescent="0.3">
      <c r="C1144" s="178"/>
      <c r="D1144" s="215"/>
      <c r="E1144" s="215"/>
      <c r="F1144" s="215"/>
    </row>
    <row r="1145" spans="3:6" ht="24.95" customHeight="1" x14ac:dyDescent="0.3">
      <c r="C1145" s="178"/>
      <c r="D1145" s="215"/>
      <c r="E1145" s="215"/>
      <c r="F1145" s="215"/>
    </row>
    <row r="1146" spans="3:6" ht="24.95" customHeight="1" x14ac:dyDescent="0.3">
      <c r="C1146" s="178"/>
      <c r="D1146" s="215"/>
      <c r="E1146" s="215"/>
      <c r="F1146" s="215"/>
    </row>
    <row r="1147" spans="3:6" ht="24.95" customHeight="1" x14ac:dyDescent="0.3">
      <c r="C1147" s="178"/>
      <c r="D1147" s="215"/>
      <c r="E1147" s="215"/>
      <c r="F1147" s="215"/>
    </row>
    <row r="1148" spans="3:6" ht="24.95" customHeight="1" x14ac:dyDescent="0.3">
      <c r="C1148" s="178"/>
      <c r="D1148" s="215"/>
      <c r="E1148" s="215"/>
      <c r="F1148" s="215"/>
    </row>
    <row r="1149" spans="3:6" ht="24.95" customHeight="1" x14ac:dyDescent="0.3">
      <c r="C1149" s="178"/>
      <c r="D1149" s="215"/>
      <c r="E1149" s="215"/>
      <c r="F1149" s="215"/>
    </row>
    <row r="1150" spans="3:6" ht="24.95" customHeight="1" x14ac:dyDescent="0.3">
      <c r="C1150" s="178"/>
      <c r="D1150" s="215"/>
      <c r="E1150" s="215"/>
      <c r="F1150" s="215"/>
    </row>
    <row r="1151" spans="3:6" ht="24.95" customHeight="1" x14ac:dyDescent="0.3">
      <c r="C1151" s="178"/>
      <c r="D1151" s="215"/>
      <c r="E1151" s="215"/>
      <c r="F1151" s="215"/>
    </row>
    <row r="1152" spans="3:6" ht="24.95" customHeight="1" x14ac:dyDescent="0.3">
      <c r="C1152" s="178"/>
      <c r="D1152" s="215"/>
      <c r="E1152" s="215"/>
      <c r="F1152" s="215"/>
    </row>
    <row r="1153" spans="3:6" ht="24.95" customHeight="1" x14ac:dyDescent="0.3">
      <c r="C1153" s="178"/>
      <c r="D1153" s="215"/>
      <c r="E1153" s="215"/>
      <c r="F1153" s="215"/>
    </row>
    <row r="1154" spans="3:6" ht="24.95" customHeight="1" x14ac:dyDescent="0.3">
      <c r="C1154" s="178"/>
      <c r="D1154" s="215"/>
      <c r="E1154" s="215"/>
      <c r="F1154" s="215"/>
    </row>
    <row r="1155" spans="3:6" ht="24.95" customHeight="1" x14ac:dyDescent="0.3">
      <c r="C1155" s="178"/>
      <c r="D1155" s="215"/>
      <c r="E1155" s="215"/>
      <c r="F1155" s="215"/>
    </row>
    <row r="1156" spans="3:6" ht="24.95" customHeight="1" x14ac:dyDescent="0.3">
      <c r="C1156" s="178"/>
      <c r="D1156" s="215"/>
      <c r="E1156" s="215"/>
      <c r="F1156" s="215"/>
    </row>
    <row r="1157" spans="3:6" ht="24.95" customHeight="1" x14ac:dyDescent="0.3">
      <c r="C1157" s="178"/>
      <c r="D1157" s="215"/>
      <c r="E1157" s="215"/>
      <c r="F1157" s="215"/>
    </row>
    <row r="1158" spans="3:6" ht="24.95" customHeight="1" x14ac:dyDescent="0.3">
      <c r="C1158" s="178"/>
      <c r="D1158" s="215"/>
      <c r="E1158" s="215"/>
      <c r="F1158" s="215"/>
    </row>
    <row r="1159" spans="3:6" ht="24.95" customHeight="1" x14ac:dyDescent="0.3">
      <c r="C1159" s="178"/>
      <c r="D1159" s="215"/>
      <c r="E1159" s="215"/>
      <c r="F1159" s="215"/>
    </row>
    <row r="1160" spans="3:6" ht="24.95" customHeight="1" x14ac:dyDescent="0.3">
      <c r="C1160" s="178"/>
      <c r="D1160" s="215"/>
      <c r="E1160" s="215"/>
      <c r="F1160" s="215"/>
    </row>
    <row r="1161" spans="3:6" ht="24.95" customHeight="1" x14ac:dyDescent="0.3">
      <c r="C1161" s="178"/>
      <c r="D1161" s="215"/>
      <c r="E1161" s="215"/>
      <c r="F1161" s="215"/>
    </row>
    <row r="1162" spans="3:6" ht="24.95" customHeight="1" x14ac:dyDescent="0.3">
      <c r="C1162" s="178"/>
      <c r="D1162" s="215"/>
      <c r="E1162" s="215"/>
      <c r="F1162" s="215"/>
    </row>
    <row r="1163" spans="3:6" ht="24.95" customHeight="1" x14ac:dyDescent="0.3">
      <c r="C1163" s="178"/>
      <c r="D1163" s="215"/>
      <c r="E1163" s="215"/>
      <c r="F1163" s="215"/>
    </row>
    <row r="1164" spans="3:6" ht="24.95" customHeight="1" x14ac:dyDescent="0.3">
      <c r="C1164" s="178"/>
      <c r="D1164" s="215"/>
      <c r="E1164" s="215"/>
      <c r="F1164" s="215"/>
    </row>
    <row r="1165" spans="3:6" ht="24.95" customHeight="1" x14ac:dyDescent="0.3">
      <c r="C1165" s="178"/>
      <c r="D1165" s="215"/>
      <c r="E1165" s="215"/>
      <c r="F1165" s="215"/>
    </row>
    <row r="1166" spans="3:6" ht="24.95" customHeight="1" x14ac:dyDescent="0.3">
      <c r="C1166" s="178"/>
      <c r="D1166" s="215"/>
      <c r="E1166" s="215"/>
      <c r="F1166" s="215"/>
    </row>
    <row r="1167" spans="3:6" ht="24.95" customHeight="1" x14ac:dyDescent="0.3">
      <c r="C1167" s="178"/>
      <c r="D1167" s="215"/>
      <c r="E1167" s="215"/>
      <c r="F1167" s="215"/>
    </row>
    <row r="1168" spans="3:6" ht="24.95" customHeight="1" x14ac:dyDescent="0.3">
      <c r="C1168" s="178"/>
      <c r="D1168" s="215"/>
      <c r="E1168" s="215"/>
      <c r="F1168" s="215"/>
    </row>
    <row r="1169" spans="3:6" ht="24.95" customHeight="1" x14ac:dyDescent="0.3">
      <c r="C1169" s="178"/>
      <c r="D1169" s="215"/>
      <c r="E1169" s="215"/>
      <c r="F1169" s="215"/>
    </row>
    <row r="1170" spans="3:6" ht="24.95" customHeight="1" x14ac:dyDescent="0.3">
      <c r="C1170" s="178"/>
      <c r="D1170" s="215"/>
      <c r="E1170" s="215"/>
      <c r="F1170" s="215"/>
    </row>
    <row r="1171" spans="3:6" ht="24.95" customHeight="1" x14ac:dyDescent="0.3">
      <c r="C1171" s="178"/>
      <c r="D1171" s="215"/>
      <c r="E1171" s="215"/>
      <c r="F1171" s="215"/>
    </row>
    <row r="1172" spans="3:6" ht="24.95" customHeight="1" x14ac:dyDescent="0.3">
      <c r="C1172" s="178"/>
      <c r="D1172" s="215"/>
      <c r="E1172" s="215"/>
      <c r="F1172" s="215"/>
    </row>
    <row r="1173" spans="3:6" ht="24.95" customHeight="1" x14ac:dyDescent="0.3">
      <c r="C1173" s="178"/>
      <c r="D1173" s="215"/>
      <c r="E1173" s="215"/>
      <c r="F1173" s="215"/>
    </row>
    <row r="1174" spans="3:6" ht="24.95" customHeight="1" x14ac:dyDescent="0.3">
      <c r="C1174" s="178"/>
      <c r="D1174" s="215"/>
      <c r="E1174" s="215"/>
      <c r="F1174" s="215"/>
    </row>
    <row r="1175" spans="3:6" ht="24.95" customHeight="1" x14ac:dyDescent="0.3">
      <c r="C1175" s="178"/>
      <c r="D1175" s="215"/>
      <c r="E1175" s="215"/>
      <c r="F1175" s="215"/>
    </row>
    <row r="1176" spans="3:6" ht="24.95" customHeight="1" x14ac:dyDescent="0.3">
      <c r="C1176" s="178"/>
      <c r="D1176" s="215"/>
      <c r="E1176" s="215"/>
      <c r="F1176" s="215"/>
    </row>
    <row r="1177" spans="3:6" ht="24.95" customHeight="1" x14ac:dyDescent="0.3">
      <c r="C1177" s="178"/>
      <c r="D1177" s="215"/>
      <c r="E1177" s="215"/>
      <c r="F1177" s="215"/>
    </row>
    <row r="1178" spans="3:6" ht="24.95" customHeight="1" x14ac:dyDescent="0.3">
      <c r="C1178" s="178"/>
      <c r="D1178" s="215"/>
      <c r="E1178" s="215"/>
      <c r="F1178" s="215"/>
    </row>
    <row r="1179" spans="3:6" ht="24.95" customHeight="1" x14ac:dyDescent="0.3">
      <c r="C1179" s="178"/>
      <c r="D1179" s="215"/>
      <c r="E1179" s="215"/>
      <c r="F1179" s="215"/>
    </row>
    <row r="1180" spans="3:6" ht="24.95" customHeight="1" x14ac:dyDescent="0.3">
      <c r="C1180" s="178"/>
      <c r="D1180" s="215"/>
      <c r="E1180" s="215"/>
      <c r="F1180" s="215"/>
    </row>
    <row r="1181" spans="3:6" ht="24.95" customHeight="1" x14ac:dyDescent="0.3">
      <c r="C1181" s="178"/>
      <c r="D1181" s="215"/>
      <c r="E1181" s="215"/>
      <c r="F1181" s="215"/>
    </row>
    <row r="1182" spans="3:6" ht="24.95" customHeight="1" x14ac:dyDescent="0.3">
      <c r="C1182" s="178"/>
      <c r="D1182" s="215"/>
      <c r="E1182" s="215"/>
      <c r="F1182" s="215"/>
    </row>
    <row r="1183" spans="3:6" ht="24.95" customHeight="1" x14ac:dyDescent="0.3">
      <c r="C1183" s="178"/>
      <c r="D1183" s="215"/>
      <c r="E1183" s="215"/>
      <c r="F1183" s="215"/>
    </row>
    <row r="1184" spans="3:6" ht="24.95" customHeight="1" x14ac:dyDescent="0.3">
      <c r="C1184" s="178"/>
      <c r="D1184" s="215"/>
      <c r="E1184" s="215"/>
      <c r="F1184" s="215"/>
    </row>
    <row r="1185" spans="3:6" ht="24.95" customHeight="1" x14ac:dyDescent="0.3">
      <c r="C1185" s="178"/>
      <c r="D1185" s="215"/>
      <c r="E1185" s="215"/>
      <c r="F1185" s="215"/>
    </row>
    <row r="1186" spans="3:6" ht="24.95" customHeight="1" x14ac:dyDescent="0.3">
      <c r="C1186" s="178"/>
      <c r="D1186" s="215"/>
      <c r="E1186" s="215"/>
      <c r="F1186" s="215"/>
    </row>
    <row r="1187" spans="3:6" ht="24.95" customHeight="1" x14ac:dyDescent="0.3">
      <c r="C1187" s="178"/>
      <c r="D1187" s="215"/>
      <c r="E1187" s="215"/>
      <c r="F1187" s="215"/>
    </row>
    <row r="1188" spans="3:6" ht="24.95" customHeight="1" x14ac:dyDescent="0.3">
      <c r="C1188" s="178"/>
      <c r="D1188" s="215"/>
      <c r="E1188" s="215"/>
      <c r="F1188" s="215"/>
    </row>
    <row r="1189" spans="3:6" ht="24.95" customHeight="1" x14ac:dyDescent="0.3">
      <c r="C1189" s="178"/>
      <c r="D1189" s="215"/>
      <c r="E1189" s="215"/>
      <c r="F1189" s="215"/>
    </row>
    <row r="1190" spans="3:6" ht="24.95" customHeight="1" x14ac:dyDescent="0.3">
      <c r="C1190" s="178"/>
      <c r="D1190" s="215"/>
      <c r="E1190" s="215"/>
      <c r="F1190" s="215"/>
    </row>
    <row r="1191" spans="3:6" ht="24.95" customHeight="1" x14ac:dyDescent="0.3">
      <c r="C1191" s="178"/>
      <c r="D1191" s="215"/>
      <c r="E1191" s="215"/>
      <c r="F1191" s="215"/>
    </row>
    <row r="1192" spans="3:6" ht="24.95" customHeight="1" x14ac:dyDescent="0.3">
      <c r="C1192" s="178"/>
      <c r="D1192" s="215"/>
      <c r="E1192" s="215"/>
      <c r="F1192" s="215"/>
    </row>
    <row r="1193" spans="3:6" ht="24.95" customHeight="1" x14ac:dyDescent="0.3">
      <c r="C1193" s="178"/>
      <c r="D1193" s="215"/>
      <c r="E1193" s="215"/>
      <c r="F1193" s="215"/>
    </row>
    <row r="1194" spans="3:6" ht="24.95" customHeight="1" x14ac:dyDescent="0.3">
      <c r="C1194" s="178"/>
      <c r="D1194" s="215"/>
      <c r="E1194" s="215"/>
      <c r="F1194" s="215"/>
    </row>
    <row r="1195" spans="3:6" ht="24.95" customHeight="1" x14ac:dyDescent="0.3">
      <c r="C1195" s="178"/>
      <c r="D1195" s="215"/>
      <c r="E1195" s="215"/>
      <c r="F1195" s="215"/>
    </row>
    <row r="1196" spans="3:6" ht="24.95" customHeight="1" x14ac:dyDescent="0.3">
      <c r="C1196" s="178"/>
      <c r="D1196" s="215"/>
      <c r="E1196" s="215"/>
      <c r="F1196" s="215"/>
    </row>
    <row r="1197" spans="3:6" ht="24.95" customHeight="1" x14ac:dyDescent="0.3">
      <c r="C1197" s="178"/>
      <c r="D1197" s="215"/>
      <c r="E1197" s="215"/>
      <c r="F1197" s="215"/>
    </row>
    <row r="1198" spans="3:6" ht="24.95" customHeight="1" x14ac:dyDescent="0.3">
      <c r="C1198" s="178"/>
      <c r="D1198" s="215"/>
      <c r="E1198" s="215"/>
      <c r="F1198" s="215"/>
    </row>
    <row r="1199" spans="3:6" ht="24.95" customHeight="1" x14ac:dyDescent="0.3">
      <c r="C1199" s="178"/>
      <c r="D1199" s="215"/>
      <c r="E1199" s="215"/>
      <c r="F1199" s="215"/>
    </row>
    <row r="1200" spans="3:6" ht="24.95" customHeight="1" x14ac:dyDescent="0.3">
      <c r="C1200" s="178"/>
      <c r="D1200" s="215"/>
      <c r="E1200" s="215"/>
      <c r="F1200" s="215"/>
    </row>
    <row r="1201" spans="3:6" ht="24.95" customHeight="1" x14ac:dyDescent="0.3">
      <c r="C1201" s="178"/>
      <c r="D1201" s="215"/>
      <c r="E1201" s="215"/>
      <c r="F1201" s="215"/>
    </row>
    <row r="1202" spans="3:6" ht="24.95" customHeight="1" x14ac:dyDescent="0.3">
      <c r="C1202" s="178"/>
      <c r="D1202" s="215"/>
      <c r="E1202" s="215"/>
      <c r="F1202" s="215"/>
    </row>
    <row r="1203" spans="3:6" ht="24.95" customHeight="1" x14ac:dyDescent="0.3">
      <c r="C1203" s="178"/>
      <c r="D1203" s="215"/>
      <c r="E1203" s="215"/>
      <c r="F1203" s="215"/>
    </row>
    <row r="1204" spans="3:6" ht="24.95" customHeight="1" x14ac:dyDescent="0.3">
      <c r="C1204" s="178"/>
      <c r="D1204" s="215"/>
      <c r="E1204" s="215"/>
      <c r="F1204" s="215"/>
    </row>
    <row r="1205" spans="3:6" ht="24.95" customHeight="1" x14ac:dyDescent="0.3">
      <c r="C1205" s="178"/>
      <c r="D1205" s="215"/>
      <c r="E1205" s="215"/>
      <c r="F1205" s="215"/>
    </row>
    <row r="1206" spans="3:6" ht="24.95" customHeight="1" x14ac:dyDescent="0.3">
      <c r="C1206" s="178"/>
      <c r="D1206" s="215"/>
      <c r="E1206" s="215"/>
      <c r="F1206" s="215"/>
    </row>
    <row r="1207" spans="3:6" ht="24.95" customHeight="1" x14ac:dyDescent="0.3">
      <c r="C1207" s="178"/>
      <c r="D1207" s="215"/>
      <c r="E1207" s="215"/>
      <c r="F1207" s="215"/>
    </row>
    <row r="1208" spans="3:6" ht="24.95" customHeight="1" x14ac:dyDescent="0.3">
      <c r="C1208" s="178"/>
      <c r="D1208" s="215"/>
      <c r="E1208" s="215"/>
      <c r="F1208" s="215"/>
    </row>
    <row r="1209" spans="3:6" ht="24.95" customHeight="1" x14ac:dyDescent="0.3">
      <c r="C1209" s="178"/>
      <c r="D1209" s="215"/>
      <c r="E1209" s="215"/>
      <c r="F1209" s="215"/>
    </row>
    <row r="1210" spans="3:6" ht="24.95" customHeight="1" x14ac:dyDescent="0.3">
      <c r="C1210" s="178"/>
      <c r="D1210" s="215"/>
      <c r="E1210" s="215"/>
      <c r="F1210" s="215"/>
    </row>
    <row r="1211" spans="3:6" ht="24.95" customHeight="1" x14ac:dyDescent="0.3">
      <c r="C1211" s="178"/>
      <c r="D1211" s="215"/>
      <c r="E1211" s="215"/>
      <c r="F1211" s="215"/>
    </row>
    <row r="1212" spans="3:6" ht="24.95" customHeight="1" x14ac:dyDescent="0.3">
      <c r="C1212" s="178"/>
      <c r="D1212" s="215"/>
      <c r="E1212" s="215"/>
      <c r="F1212" s="215"/>
    </row>
    <row r="1213" spans="3:6" ht="24.95" customHeight="1" x14ac:dyDescent="0.3">
      <c r="C1213" s="178"/>
      <c r="D1213" s="215"/>
      <c r="E1213" s="215"/>
      <c r="F1213" s="215"/>
    </row>
    <row r="1214" spans="3:6" ht="24.95" customHeight="1" x14ac:dyDescent="0.3">
      <c r="C1214" s="178"/>
      <c r="D1214" s="215"/>
      <c r="E1214" s="215"/>
      <c r="F1214" s="215"/>
    </row>
    <row r="1215" spans="3:6" ht="24.95" customHeight="1" x14ac:dyDescent="0.3">
      <c r="C1215" s="178"/>
      <c r="D1215" s="215"/>
      <c r="E1215" s="215"/>
      <c r="F1215" s="215"/>
    </row>
    <row r="1216" spans="3:6" ht="24.95" customHeight="1" x14ac:dyDescent="0.3">
      <c r="C1216" s="178"/>
      <c r="D1216" s="215"/>
      <c r="E1216" s="215"/>
      <c r="F1216" s="215"/>
    </row>
    <row r="1217" spans="3:6" ht="24.95" customHeight="1" x14ac:dyDescent="0.3">
      <c r="C1217" s="178"/>
      <c r="D1217" s="215"/>
      <c r="E1217" s="215"/>
      <c r="F1217" s="215"/>
    </row>
    <row r="1218" spans="3:6" ht="24.95" customHeight="1" x14ac:dyDescent="0.3">
      <c r="C1218" s="178"/>
      <c r="D1218" s="215"/>
      <c r="E1218" s="215"/>
      <c r="F1218" s="215"/>
    </row>
    <row r="1219" spans="3:6" ht="24.95" customHeight="1" x14ac:dyDescent="0.3">
      <c r="C1219" s="178"/>
      <c r="D1219" s="215"/>
      <c r="E1219" s="215"/>
      <c r="F1219" s="215"/>
    </row>
    <row r="1220" spans="3:6" ht="24.95" customHeight="1" x14ac:dyDescent="0.3">
      <c r="C1220" s="178"/>
      <c r="D1220" s="215"/>
      <c r="E1220" s="215"/>
      <c r="F1220" s="215"/>
    </row>
    <row r="1221" spans="3:6" ht="24.95" customHeight="1" x14ac:dyDescent="0.3">
      <c r="C1221" s="178"/>
      <c r="D1221" s="215"/>
      <c r="E1221" s="215"/>
      <c r="F1221" s="215"/>
    </row>
    <row r="1222" spans="3:6" ht="24.95" customHeight="1" x14ac:dyDescent="0.3">
      <c r="C1222" s="178"/>
      <c r="D1222" s="215"/>
      <c r="E1222" s="215"/>
      <c r="F1222" s="215"/>
    </row>
    <row r="1223" spans="3:6" ht="24.95" customHeight="1" x14ac:dyDescent="0.3">
      <c r="C1223" s="178"/>
      <c r="D1223" s="215"/>
      <c r="E1223" s="215"/>
      <c r="F1223" s="215"/>
    </row>
    <row r="1224" spans="3:6" ht="24.95" customHeight="1" x14ac:dyDescent="0.3">
      <c r="C1224" s="178"/>
      <c r="D1224" s="215"/>
      <c r="E1224" s="215"/>
      <c r="F1224" s="215"/>
    </row>
    <row r="1225" spans="3:6" ht="24.95" customHeight="1" x14ac:dyDescent="0.3">
      <c r="C1225" s="178"/>
      <c r="D1225" s="215"/>
      <c r="E1225" s="215"/>
      <c r="F1225" s="215"/>
    </row>
    <row r="1226" spans="3:6" ht="24.95" customHeight="1" x14ac:dyDescent="0.3">
      <c r="C1226" s="178"/>
      <c r="D1226" s="215"/>
      <c r="E1226" s="215"/>
      <c r="F1226" s="215"/>
    </row>
    <row r="1227" spans="3:6" ht="24.95" customHeight="1" x14ac:dyDescent="0.3">
      <c r="C1227" s="178"/>
      <c r="D1227" s="215"/>
      <c r="E1227" s="215"/>
      <c r="F1227" s="215"/>
    </row>
    <row r="1228" spans="3:6" ht="24.95" customHeight="1" x14ac:dyDescent="0.3">
      <c r="C1228" s="178"/>
      <c r="D1228" s="215"/>
      <c r="E1228" s="215"/>
      <c r="F1228" s="215"/>
    </row>
    <row r="1229" spans="3:6" ht="24.95" customHeight="1" x14ac:dyDescent="0.3">
      <c r="C1229" s="178"/>
      <c r="D1229" s="215"/>
      <c r="E1229" s="215"/>
      <c r="F1229" s="215"/>
    </row>
    <row r="1230" spans="3:6" ht="24.95" customHeight="1" x14ac:dyDescent="0.3">
      <c r="C1230" s="178"/>
      <c r="D1230" s="215"/>
      <c r="E1230" s="215"/>
      <c r="F1230" s="215"/>
    </row>
    <row r="1231" spans="3:6" ht="24.95" customHeight="1" x14ac:dyDescent="0.3">
      <c r="C1231" s="178"/>
      <c r="D1231" s="215"/>
      <c r="E1231" s="215"/>
      <c r="F1231" s="215"/>
    </row>
    <row r="1232" spans="3:6" ht="24.95" customHeight="1" x14ac:dyDescent="0.3">
      <c r="C1232" s="178"/>
      <c r="D1232" s="215"/>
      <c r="E1232" s="215"/>
      <c r="F1232" s="215"/>
    </row>
    <row r="1233" spans="3:6" ht="24.95" customHeight="1" x14ac:dyDescent="0.3">
      <c r="C1233" s="178"/>
      <c r="D1233" s="215"/>
      <c r="E1233" s="215"/>
      <c r="F1233" s="215"/>
    </row>
    <row r="1234" spans="3:6" ht="24.95" customHeight="1" x14ac:dyDescent="0.3">
      <c r="C1234" s="178"/>
      <c r="D1234" s="215"/>
      <c r="E1234" s="215"/>
      <c r="F1234" s="215"/>
    </row>
    <row r="1235" spans="3:6" ht="24.95" customHeight="1" x14ac:dyDescent="0.3">
      <c r="C1235" s="178"/>
      <c r="D1235" s="215"/>
      <c r="E1235" s="215"/>
      <c r="F1235" s="215"/>
    </row>
    <row r="1236" spans="3:6" ht="24.95" customHeight="1" x14ac:dyDescent="0.3">
      <c r="C1236" s="178"/>
      <c r="D1236" s="215"/>
      <c r="E1236" s="215"/>
      <c r="F1236" s="215"/>
    </row>
    <row r="1237" spans="3:6" ht="24.95" customHeight="1" x14ac:dyDescent="0.3">
      <c r="C1237" s="178"/>
      <c r="D1237" s="215"/>
      <c r="E1237" s="215"/>
      <c r="F1237" s="215"/>
    </row>
    <row r="1238" spans="3:6" ht="24.95" customHeight="1" x14ac:dyDescent="0.3">
      <c r="C1238" s="178"/>
      <c r="D1238" s="215"/>
      <c r="E1238" s="215"/>
      <c r="F1238" s="215"/>
    </row>
    <row r="1239" spans="3:6" ht="24.95" customHeight="1" x14ac:dyDescent="0.3">
      <c r="C1239" s="178"/>
      <c r="D1239" s="215"/>
      <c r="E1239" s="215"/>
      <c r="F1239" s="215"/>
    </row>
    <row r="1240" spans="3:6" ht="24.95" customHeight="1" x14ac:dyDescent="0.3">
      <c r="C1240" s="178"/>
      <c r="D1240" s="215"/>
      <c r="E1240" s="215"/>
      <c r="F1240" s="215"/>
    </row>
    <row r="1241" spans="3:6" ht="24.95" customHeight="1" x14ac:dyDescent="0.3">
      <c r="C1241" s="178"/>
      <c r="D1241" s="215"/>
      <c r="E1241" s="215"/>
      <c r="F1241" s="215"/>
    </row>
    <row r="1242" spans="3:6" ht="24.95" customHeight="1" x14ac:dyDescent="0.3">
      <c r="C1242" s="178"/>
      <c r="D1242" s="215"/>
      <c r="E1242" s="215"/>
      <c r="F1242" s="215"/>
    </row>
    <row r="1243" spans="3:6" ht="24.95" customHeight="1" x14ac:dyDescent="0.3">
      <c r="C1243" s="178"/>
      <c r="D1243" s="215"/>
      <c r="E1243" s="215"/>
      <c r="F1243" s="215"/>
    </row>
    <row r="1244" spans="3:6" ht="24.95" customHeight="1" x14ac:dyDescent="0.3">
      <c r="C1244" s="178"/>
      <c r="D1244" s="215"/>
      <c r="E1244" s="215"/>
      <c r="F1244" s="215"/>
    </row>
    <row r="1245" spans="3:6" ht="24.95" customHeight="1" x14ac:dyDescent="0.3">
      <c r="C1245" s="178"/>
      <c r="D1245" s="215"/>
      <c r="E1245" s="215"/>
      <c r="F1245" s="215"/>
    </row>
    <row r="1246" spans="3:6" ht="24.95" customHeight="1" x14ac:dyDescent="0.3">
      <c r="C1246" s="178"/>
      <c r="D1246" s="215"/>
      <c r="E1246" s="215"/>
      <c r="F1246" s="215"/>
    </row>
    <row r="1247" spans="3:6" ht="24.95" customHeight="1" x14ac:dyDescent="0.3">
      <c r="C1247" s="178"/>
      <c r="D1247" s="215"/>
      <c r="E1247" s="215"/>
      <c r="F1247" s="215"/>
    </row>
    <row r="1248" spans="3:6" ht="24.95" customHeight="1" x14ac:dyDescent="0.3">
      <c r="C1248" s="178"/>
      <c r="D1248" s="215"/>
      <c r="E1248" s="215"/>
      <c r="F1248" s="215"/>
    </row>
    <row r="1249" spans="3:6" ht="24.95" customHeight="1" x14ac:dyDescent="0.3">
      <c r="C1249" s="178"/>
      <c r="D1249" s="215"/>
      <c r="E1249" s="215"/>
      <c r="F1249" s="215"/>
    </row>
    <row r="1250" spans="3:6" ht="24.95" customHeight="1" x14ac:dyDescent="0.3">
      <c r="C1250" s="178"/>
      <c r="D1250" s="215"/>
      <c r="E1250" s="215"/>
      <c r="F1250" s="215"/>
    </row>
    <row r="1251" spans="3:6" ht="24.95" customHeight="1" x14ac:dyDescent="0.3">
      <c r="C1251" s="178"/>
      <c r="D1251" s="215"/>
      <c r="E1251" s="215"/>
      <c r="F1251" s="215"/>
    </row>
    <row r="1252" spans="3:6" ht="24.95" customHeight="1" x14ac:dyDescent="0.3">
      <c r="C1252" s="178"/>
      <c r="D1252" s="215"/>
      <c r="E1252" s="215"/>
      <c r="F1252" s="215"/>
    </row>
    <row r="1253" spans="3:6" ht="24.95" customHeight="1" x14ac:dyDescent="0.3">
      <c r="C1253" s="178"/>
      <c r="D1253" s="215"/>
      <c r="E1253" s="215"/>
      <c r="F1253" s="215"/>
    </row>
    <row r="1254" spans="3:6" ht="24.95" customHeight="1" x14ac:dyDescent="0.3">
      <c r="C1254" s="178"/>
      <c r="D1254" s="215"/>
      <c r="E1254" s="215"/>
      <c r="F1254" s="215"/>
    </row>
    <row r="1255" spans="3:6" ht="24.95" customHeight="1" x14ac:dyDescent="0.3">
      <c r="C1255" s="178"/>
      <c r="D1255" s="215"/>
      <c r="E1255" s="215"/>
      <c r="F1255" s="215"/>
    </row>
    <row r="1256" spans="3:6" ht="24.95" customHeight="1" x14ac:dyDescent="0.3">
      <c r="C1256" s="178"/>
      <c r="D1256" s="215"/>
      <c r="E1256" s="215"/>
      <c r="F1256" s="215"/>
    </row>
    <row r="1257" spans="3:6" ht="24.95" customHeight="1" x14ac:dyDescent="0.3">
      <c r="C1257" s="178"/>
      <c r="D1257" s="215"/>
      <c r="E1257" s="215"/>
      <c r="F1257" s="215"/>
    </row>
    <row r="1258" spans="3:6" ht="24.95" customHeight="1" x14ac:dyDescent="0.3">
      <c r="C1258" s="178"/>
      <c r="D1258" s="215"/>
      <c r="E1258" s="215"/>
      <c r="F1258" s="215"/>
    </row>
    <row r="1259" spans="3:6" ht="24.95" customHeight="1" x14ac:dyDescent="0.3">
      <c r="C1259" s="178"/>
      <c r="D1259" s="215"/>
      <c r="E1259" s="215"/>
      <c r="F1259" s="215"/>
    </row>
    <row r="1260" spans="3:6" ht="24.95" customHeight="1" x14ac:dyDescent="0.3">
      <c r="C1260" s="178"/>
      <c r="D1260" s="215"/>
      <c r="E1260" s="215"/>
      <c r="F1260" s="215"/>
    </row>
    <row r="1261" spans="3:6" ht="24.95" customHeight="1" x14ac:dyDescent="0.3">
      <c r="C1261" s="178"/>
      <c r="D1261" s="215"/>
      <c r="E1261" s="215"/>
      <c r="F1261" s="215"/>
    </row>
    <row r="1262" spans="3:6" ht="24.95" customHeight="1" x14ac:dyDescent="0.3">
      <c r="C1262" s="178"/>
      <c r="D1262" s="215"/>
      <c r="E1262" s="215"/>
      <c r="F1262" s="215"/>
    </row>
    <row r="1263" spans="3:6" ht="24.95" customHeight="1" x14ac:dyDescent="0.3">
      <c r="C1263" s="178"/>
      <c r="D1263" s="215"/>
      <c r="E1263" s="215"/>
      <c r="F1263" s="215"/>
    </row>
    <row r="1264" spans="3:6" ht="24.95" customHeight="1" x14ac:dyDescent="0.3">
      <c r="C1264" s="178"/>
      <c r="D1264" s="215"/>
      <c r="E1264" s="215"/>
      <c r="F1264" s="215"/>
    </row>
    <row r="1265" spans="3:6" ht="24.95" customHeight="1" x14ac:dyDescent="0.3">
      <c r="C1265" s="178"/>
      <c r="D1265" s="215"/>
      <c r="E1265" s="215"/>
      <c r="F1265" s="215"/>
    </row>
    <row r="1266" spans="3:6" ht="24.95" customHeight="1" x14ac:dyDescent="0.3">
      <c r="C1266" s="178"/>
      <c r="D1266" s="215"/>
      <c r="E1266" s="215"/>
      <c r="F1266" s="215"/>
    </row>
    <row r="1267" spans="3:6" ht="24.95" customHeight="1" x14ac:dyDescent="0.3">
      <c r="C1267" s="178"/>
      <c r="D1267" s="215"/>
      <c r="E1267" s="215"/>
      <c r="F1267" s="215"/>
    </row>
    <row r="1268" spans="3:6" ht="24.95" customHeight="1" x14ac:dyDescent="0.3">
      <c r="C1268" s="178"/>
      <c r="D1268" s="215"/>
      <c r="E1268" s="215"/>
      <c r="F1268" s="215"/>
    </row>
    <row r="1269" spans="3:6" ht="24.95" customHeight="1" x14ac:dyDescent="0.3">
      <c r="C1269" s="178"/>
      <c r="D1269" s="215"/>
      <c r="E1269" s="215"/>
      <c r="F1269" s="215"/>
    </row>
    <row r="1270" spans="3:6" ht="24.95" customHeight="1" x14ac:dyDescent="0.3">
      <c r="C1270" s="178"/>
      <c r="D1270" s="215"/>
      <c r="E1270" s="215"/>
      <c r="F1270" s="215"/>
    </row>
    <row r="1271" spans="3:6" ht="24.95" customHeight="1" x14ac:dyDescent="0.3">
      <c r="C1271" s="178"/>
      <c r="D1271" s="215"/>
      <c r="E1271" s="215"/>
      <c r="F1271" s="215"/>
    </row>
    <row r="1272" spans="3:6" ht="24.95" customHeight="1" x14ac:dyDescent="0.3">
      <c r="C1272" s="178"/>
      <c r="D1272" s="215"/>
      <c r="E1272" s="215"/>
      <c r="F1272" s="215"/>
    </row>
    <row r="1273" spans="3:6" ht="24.95" customHeight="1" x14ac:dyDescent="0.3">
      <c r="C1273" s="178"/>
      <c r="D1273" s="215"/>
      <c r="E1273" s="215"/>
      <c r="F1273" s="215"/>
    </row>
    <row r="1274" spans="3:6" ht="24.95" customHeight="1" x14ac:dyDescent="0.3">
      <c r="C1274" s="178"/>
      <c r="D1274" s="215"/>
      <c r="E1274" s="215"/>
      <c r="F1274" s="215"/>
    </row>
    <row r="1275" spans="3:6" ht="24.95" customHeight="1" x14ac:dyDescent="0.3">
      <c r="C1275" s="178"/>
      <c r="D1275" s="215"/>
      <c r="E1275" s="215"/>
      <c r="F1275" s="215"/>
    </row>
    <row r="1276" spans="3:6" ht="24.95" customHeight="1" x14ac:dyDescent="0.3">
      <c r="C1276" s="178"/>
      <c r="D1276" s="215"/>
      <c r="E1276" s="215"/>
      <c r="F1276" s="215"/>
    </row>
    <row r="1277" spans="3:6" ht="24.95" customHeight="1" x14ac:dyDescent="0.3">
      <c r="C1277" s="178"/>
      <c r="D1277" s="215"/>
      <c r="E1277" s="215"/>
      <c r="F1277" s="215"/>
    </row>
    <row r="1278" spans="3:6" ht="24.95" customHeight="1" x14ac:dyDescent="0.3">
      <c r="C1278" s="178"/>
      <c r="D1278" s="215"/>
      <c r="E1278" s="215"/>
      <c r="F1278" s="215"/>
    </row>
    <row r="1279" spans="3:6" ht="24.95" customHeight="1" x14ac:dyDescent="0.3">
      <c r="C1279" s="178"/>
      <c r="D1279" s="215"/>
      <c r="E1279" s="215"/>
      <c r="F1279" s="215"/>
    </row>
    <row r="1280" spans="3:6" ht="24.95" customHeight="1" x14ac:dyDescent="0.3">
      <c r="C1280" s="178"/>
      <c r="D1280" s="215"/>
      <c r="E1280" s="215"/>
      <c r="F1280" s="215"/>
    </row>
    <row r="1281" spans="3:6" ht="24.95" customHeight="1" x14ac:dyDescent="0.3">
      <c r="C1281" s="178"/>
      <c r="D1281" s="215"/>
      <c r="E1281" s="215"/>
      <c r="F1281" s="215"/>
    </row>
    <row r="1282" spans="3:6" ht="24.95" customHeight="1" x14ac:dyDescent="0.3">
      <c r="C1282" s="178"/>
      <c r="D1282" s="215"/>
      <c r="E1282" s="215"/>
      <c r="F1282" s="215"/>
    </row>
    <row r="1283" spans="3:6" ht="24.95" customHeight="1" x14ac:dyDescent="0.3">
      <c r="C1283" s="178"/>
      <c r="D1283" s="215"/>
      <c r="E1283" s="215"/>
      <c r="F1283" s="215"/>
    </row>
    <row r="1284" spans="3:6" ht="24.95" customHeight="1" x14ac:dyDescent="0.3">
      <c r="C1284" s="178"/>
      <c r="D1284" s="215"/>
      <c r="E1284" s="215"/>
      <c r="F1284" s="215"/>
    </row>
    <row r="1285" spans="3:6" ht="24.95" customHeight="1" x14ac:dyDescent="0.3">
      <c r="C1285" s="178"/>
      <c r="D1285" s="215"/>
      <c r="E1285" s="215"/>
      <c r="F1285" s="215"/>
    </row>
    <row r="1286" spans="3:6" ht="24.95" customHeight="1" x14ac:dyDescent="0.3">
      <c r="C1286" s="178"/>
      <c r="D1286" s="215"/>
      <c r="E1286" s="215"/>
      <c r="F1286" s="215"/>
    </row>
    <row r="1287" spans="3:6" ht="24.95" customHeight="1" x14ac:dyDescent="0.3">
      <c r="C1287" s="178"/>
      <c r="D1287" s="215"/>
      <c r="E1287" s="215"/>
      <c r="F1287" s="215"/>
    </row>
    <row r="1288" spans="3:6" ht="24.95" customHeight="1" x14ac:dyDescent="0.3">
      <c r="C1288" s="178"/>
      <c r="D1288" s="215"/>
      <c r="E1288" s="215"/>
      <c r="F1288" s="215"/>
    </row>
    <row r="1289" spans="3:6" ht="24.95" customHeight="1" x14ac:dyDescent="0.3">
      <c r="C1289" s="178"/>
      <c r="D1289" s="215"/>
      <c r="E1289" s="215"/>
      <c r="F1289" s="215"/>
    </row>
    <row r="1290" spans="3:6" ht="24.95" customHeight="1" x14ac:dyDescent="0.3">
      <c r="C1290" s="178"/>
      <c r="D1290" s="215"/>
      <c r="E1290" s="215"/>
      <c r="F1290" s="215"/>
    </row>
    <row r="1291" spans="3:6" ht="24.95" customHeight="1" x14ac:dyDescent="0.3">
      <c r="C1291" s="178"/>
      <c r="D1291" s="215"/>
      <c r="E1291" s="215"/>
      <c r="F1291" s="215"/>
    </row>
    <row r="1292" spans="3:6" ht="24.95" customHeight="1" x14ac:dyDescent="0.3">
      <c r="C1292" s="178"/>
      <c r="D1292" s="215"/>
      <c r="E1292" s="215"/>
      <c r="F1292" s="215"/>
    </row>
    <row r="1293" spans="3:6" ht="24.95" customHeight="1" x14ac:dyDescent="0.3">
      <c r="C1293" s="178"/>
      <c r="D1293" s="215"/>
      <c r="E1293" s="215"/>
      <c r="F1293" s="215"/>
    </row>
    <row r="1294" spans="3:6" ht="24.95" customHeight="1" x14ac:dyDescent="0.3">
      <c r="C1294" s="178"/>
      <c r="D1294" s="215"/>
      <c r="E1294" s="215"/>
      <c r="F1294" s="215"/>
    </row>
    <row r="1295" spans="3:6" ht="24.95" customHeight="1" x14ac:dyDescent="0.3">
      <c r="C1295" s="178"/>
      <c r="D1295" s="215"/>
      <c r="E1295" s="215"/>
      <c r="F1295" s="215"/>
    </row>
    <row r="1296" spans="3:6" ht="24.95" customHeight="1" x14ac:dyDescent="0.3">
      <c r="C1296" s="178"/>
      <c r="D1296" s="215"/>
      <c r="E1296" s="215"/>
      <c r="F1296" s="215"/>
    </row>
    <row r="1297" spans="3:6" ht="24.95" customHeight="1" x14ac:dyDescent="0.3">
      <c r="C1297" s="178"/>
      <c r="D1297" s="215"/>
      <c r="E1297" s="215"/>
      <c r="F1297" s="215"/>
    </row>
    <row r="1298" spans="3:6" ht="24.95" customHeight="1" x14ac:dyDescent="0.3">
      <c r="C1298" s="178"/>
      <c r="D1298" s="215"/>
      <c r="E1298" s="215"/>
      <c r="F1298" s="215"/>
    </row>
    <row r="1299" spans="3:6" ht="24.95" customHeight="1" x14ac:dyDescent="0.3">
      <c r="C1299" s="178"/>
      <c r="D1299" s="215"/>
      <c r="E1299" s="215"/>
      <c r="F1299" s="215"/>
    </row>
    <row r="1300" spans="3:6" ht="24.95" customHeight="1" x14ac:dyDescent="0.3">
      <c r="C1300" s="178"/>
      <c r="D1300" s="215"/>
      <c r="E1300" s="215"/>
      <c r="F1300" s="215"/>
    </row>
    <row r="1301" spans="3:6" ht="24.95" customHeight="1" x14ac:dyDescent="0.3">
      <c r="C1301" s="178"/>
      <c r="D1301" s="215"/>
      <c r="E1301" s="215"/>
      <c r="F1301" s="215"/>
    </row>
    <row r="1302" spans="3:6" ht="24.95" customHeight="1" x14ac:dyDescent="0.3">
      <c r="C1302" s="178"/>
      <c r="D1302" s="215"/>
      <c r="E1302" s="215"/>
      <c r="F1302" s="215"/>
    </row>
    <row r="1303" spans="3:6" ht="24.95" customHeight="1" x14ac:dyDescent="0.3">
      <c r="C1303" s="178"/>
      <c r="D1303" s="215"/>
      <c r="E1303" s="215"/>
      <c r="F1303" s="215"/>
    </row>
    <row r="1304" spans="3:6" ht="24.95" customHeight="1" x14ac:dyDescent="0.3">
      <c r="C1304" s="178"/>
      <c r="D1304" s="215"/>
      <c r="E1304" s="215"/>
      <c r="F1304" s="215"/>
    </row>
    <row r="1305" spans="3:6" ht="24.95" customHeight="1" x14ac:dyDescent="0.3">
      <c r="C1305" s="178"/>
      <c r="D1305" s="215"/>
      <c r="E1305" s="215"/>
      <c r="F1305" s="215"/>
    </row>
    <row r="1306" spans="3:6" ht="24.95" customHeight="1" x14ac:dyDescent="0.3">
      <c r="C1306" s="178"/>
      <c r="D1306" s="215"/>
      <c r="E1306" s="215"/>
      <c r="F1306" s="215"/>
    </row>
    <row r="1307" spans="3:6" ht="24.95" customHeight="1" x14ac:dyDescent="0.3">
      <c r="C1307" s="178"/>
      <c r="D1307" s="215"/>
      <c r="E1307" s="215"/>
      <c r="F1307" s="215"/>
    </row>
    <row r="1308" spans="3:6" ht="24.95" customHeight="1" x14ac:dyDescent="0.3">
      <c r="C1308" s="178"/>
      <c r="D1308" s="215"/>
      <c r="E1308" s="215"/>
      <c r="F1308" s="215"/>
    </row>
    <row r="1309" spans="3:6" ht="24.95" customHeight="1" x14ac:dyDescent="0.3">
      <c r="C1309" s="178"/>
      <c r="D1309" s="215"/>
      <c r="E1309" s="215"/>
      <c r="F1309" s="215"/>
    </row>
    <row r="1310" spans="3:6" ht="24.95" customHeight="1" x14ac:dyDescent="0.3">
      <c r="C1310" s="178"/>
      <c r="D1310" s="215"/>
      <c r="E1310" s="215"/>
      <c r="F1310" s="215"/>
    </row>
    <row r="1311" spans="3:6" ht="24.95" customHeight="1" x14ac:dyDescent="0.3">
      <c r="C1311" s="178"/>
      <c r="D1311" s="215"/>
      <c r="E1311" s="215"/>
      <c r="F1311" s="215"/>
    </row>
    <row r="1312" spans="3:6" ht="24.95" customHeight="1" x14ac:dyDescent="0.3">
      <c r="C1312" s="178"/>
      <c r="D1312" s="215"/>
      <c r="E1312" s="215"/>
      <c r="F1312" s="215"/>
    </row>
    <row r="1313" spans="3:6" ht="24.95" customHeight="1" x14ac:dyDescent="0.3">
      <c r="C1313" s="178"/>
      <c r="D1313" s="215"/>
      <c r="E1313" s="215"/>
      <c r="F1313" s="215"/>
    </row>
    <row r="1314" spans="3:6" ht="24.95" customHeight="1" x14ac:dyDescent="0.3">
      <c r="C1314" s="178"/>
      <c r="D1314" s="215"/>
      <c r="E1314" s="215"/>
      <c r="F1314" s="215"/>
    </row>
    <row r="1315" spans="3:6" ht="24.95" customHeight="1" x14ac:dyDescent="0.3">
      <c r="C1315" s="178"/>
      <c r="D1315" s="215"/>
      <c r="E1315" s="215"/>
      <c r="F1315" s="215"/>
    </row>
    <row r="1316" spans="3:6" ht="24.95" customHeight="1" x14ac:dyDescent="0.3">
      <c r="C1316" s="178"/>
      <c r="D1316" s="215"/>
      <c r="E1316" s="215"/>
      <c r="F1316" s="215"/>
    </row>
    <row r="1317" spans="3:6" ht="24.95" customHeight="1" x14ac:dyDescent="0.3">
      <c r="C1317" s="178"/>
      <c r="D1317" s="215"/>
      <c r="E1317" s="215"/>
      <c r="F1317" s="215"/>
    </row>
    <row r="1318" spans="3:6" ht="24.95" customHeight="1" x14ac:dyDescent="0.3">
      <c r="C1318" s="178"/>
      <c r="D1318" s="215"/>
      <c r="E1318" s="215"/>
      <c r="F1318" s="215"/>
    </row>
    <row r="1319" spans="3:6" ht="24.95" customHeight="1" x14ac:dyDescent="0.3">
      <c r="C1319" s="178"/>
      <c r="D1319" s="215"/>
      <c r="E1319" s="215"/>
      <c r="F1319" s="215"/>
    </row>
    <row r="1320" spans="3:6" ht="24.95" customHeight="1" x14ac:dyDescent="0.3">
      <c r="C1320" s="178"/>
      <c r="D1320" s="215"/>
      <c r="E1320" s="215"/>
      <c r="F1320" s="215"/>
    </row>
    <row r="1321" spans="3:6" ht="24.95" customHeight="1" x14ac:dyDescent="0.3">
      <c r="C1321" s="178"/>
      <c r="D1321" s="215"/>
      <c r="E1321" s="215"/>
      <c r="F1321" s="215"/>
    </row>
    <row r="1322" spans="3:6" ht="24.95" customHeight="1" x14ac:dyDescent="0.3">
      <c r="C1322" s="178"/>
      <c r="D1322" s="215"/>
      <c r="E1322" s="215"/>
      <c r="F1322" s="215"/>
    </row>
    <row r="1323" spans="3:6" ht="24.95" customHeight="1" x14ac:dyDescent="0.3">
      <c r="C1323" s="178"/>
      <c r="D1323" s="215"/>
      <c r="E1323" s="215"/>
      <c r="F1323" s="215"/>
    </row>
    <row r="1324" spans="3:6" ht="24.95" customHeight="1" x14ac:dyDescent="0.3">
      <c r="C1324" s="178"/>
      <c r="D1324" s="215"/>
      <c r="E1324" s="215"/>
      <c r="F1324" s="215"/>
    </row>
    <row r="1325" spans="3:6" ht="24.95" customHeight="1" x14ac:dyDescent="0.3">
      <c r="C1325" s="178"/>
      <c r="D1325" s="215"/>
      <c r="E1325" s="215"/>
      <c r="F1325" s="215"/>
    </row>
    <row r="1326" spans="3:6" ht="24.95" customHeight="1" x14ac:dyDescent="0.3">
      <c r="C1326" s="178"/>
      <c r="D1326" s="215"/>
      <c r="E1326" s="215"/>
      <c r="F1326" s="215"/>
    </row>
    <row r="1327" spans="3:6" ht="24.95" customHeight="1" x14ac:dyDescent="0.3">
      <c r="C1327" s="178"/>
      <c r="D1327" s="215"/>
      <c r="E1327" s="215"/>
      <c r="F1327" s="215"/>
    </row>
    <row r="1328" spans="3:6" ht="24.95" customHeight="1" x14ac:dyDescent="0.3">
      <c r="C1328" s="178"/>
      <c r="D1328" s="215"/>
      <c r="E1328" s="215"/>
      <c r="F1328" s="215"/>
    </row>
    <row r="1329" spans="3:6" ht="24.95" customHeight="1" x14ac:dyDescent="0.3">
      <c r="C1329" s="178"/>
      <c r="D1329" s="215"/>
      <c r="E1329" s="215"/>
      <c r="F1329" s="215"/>
    </row>
    <row r="1330" spans="3:6" ht="24.95" customHeight="1" x14ac:dyDescent="0.3">
      <c r="C1330" s="178"/>
      <c r="D1330" s="215"/>
      <c r="E1330" s="215"/>
      <c r="F1330" s="215"/>
    </row>
    <row r="1331" spans="3:6" ht="24.95" customHeight="1" x14ac:dyDescent="0.3">
      <c r="C1331" s="178"/>
      <c r="D1331" s="215"/>
      <c r="E1331" s="215"/>
      <c r="F1331" s="215"/>
    </row>
    <row r="1332" spans="3:6" ht="24.95" customHeight="1" x14ac:dyDescent="0.3">
      <c r="C1332" s="178"/>
      <c r="D1332" s="215"/>
      <c r="E1332" s="215"/>
      <c r="F1332" s="215"/>
    </row>
    <row r="1333" spans="3:6" ht="24.95" customHeight="1" x14ac:dyDescent="0.3">
      <c r="C1333" s="178"/>
      <c r="D1333" s="215"/>
      <c r="E1333" s="215"/>
      <c r="F1333" s="215"/>
    </row>
    <row r="1334" spans="3:6" ht="24.95" customHeight="1" x14ac:dyDescent="0.3">
      <c r="C1334" s="178"/>
      <c r="D1334" s="215"/>
      <c r="E1334" s="215"/>
      <c r="F1334" s="215"/>
    </row>
    <row r="1335" spans="3:6" ht="24.95" customHeight="1" x14ac:dyDescent="0.3">
      <c r="C1335" s="178"/>
      <c r="D1335" s="215"/>
      <c r="E1335" s="215"/>
      <c r="F1335" s="215"/>
    </row>
    <row r="1336" spans="3:6" ht="24.95" customHeight="1" x14ac:dyDescent="0.3">
      <c r="C1336" s="178"/>
      <c r="D1336" s="215"/>
      <c r="E1336" s="215"/>
      <c r="F1336" s="215"/>
    </row>
    <row r="1337" spans="3:6" ht="24.95" customHeight="1" x14ac:dyDescent="0.3">
      <c r="C1337" s="178"/>
      <c r="D1337" s="215"/>
      <c r="E1337" s="215"/>
      <c r="F1337" s="215"/>
    </row>
    <row r="1338" spans="3:6" ht="24.95" customHeight="1" x14ac:dyDescent="0.3">
      <c r="C1338" s="178"/>
      <c r="D1338" s="215"/>
      <c r="E1338" s="215"/>
      <c r="F1338" s="215"/>
    </row>
    <row r="1339" spans="3:6" ht="24.95" customHeight="1" x14ac:dyDescent="0.3">
      <c r="C1339" s="178"/>
      <c r="D1339" s="215"/>
      <c r="E1339" s="215"/>
      <c r="F1339" s="215"/>
    </row>
    <row r="1340" spans="3:6" ht="24.95" customHeight="1" x14ac:dyDescent="0.3">
      <c r="C1340" s="178"/>
      <c r="D1340" s="215"/>
      <c r="E1340" s="215"/>
      <c r="F1340" s="215"/>
    </row>
    <row r="1341" spans="3:6" ht="24.95" customHeight="1" x14ac:dyDescent="0.3">
      <c r="C1341" s="178"/>
      <c r="D1341" s="215"/>
      <c r="E1341" s="215"/>
      <c r="F1341" s="215"/>
    </row>
    <row r="1342" spans="3:6" ht="24.95" customHeight="1" x14ac:dyDescent="0.3">
      <c r="C1342" s="178"/>
      <c r="D1342" s="215"/>
      <c r="E1342" s="215"/>
      <c r="F1342" s="215"/>
    </row>
    <row r="1343" spans="3:6" ht="24.95" customHeight="1" x14ac:dyDescent="0.3">
      <c r="C1343" s="178"/>
      <c r="D1343" s="215"/>
      <c r="E1343" s="215"/>
      <c r="F1343" s="215"/>
    </row>
    <row r="1344" spans="3:6" ht="24.95" customHeight="1" x14ac:dyDescent="0.3">
      <c r="C1344" s="178"/>
      <c r="D1344" s="215"/>
      <c r="E1344" s="215"/>
      <c r="F1344" s="215"/>
    </row>
    <row r="1345" spans="3:6" ht="24.95" customHeight="1" x14ac:dyDescent="0.3">
      <c r="C1345" s="178"/>
      <c r="D1345" s="215"/>
      <c r="E1345" s="215"/>
      <c r="F1345" s="215"/>
    </row>
    <row r="1346" spans="3:6" ht="24.95" customHeight="1" x14ac:dyDescent="0.3">
      <c r="C1346" s="178"/>
      <c r="D1346" s="215"/>
      <c r="E1346" s="215"/>
      <c r="F1346" s="215"/>
    </row>
    <row r="1347" spans="3:6" ht="24.95" customHeight="1" x14ac:dyDescent="0.3">
      <c r="C1347" s="178"/>
      <c r="D1347" s="215"/>
      <c r="E1347" s="215"/>
      <c r="F1347" s="215"/>
    </row>
    <row r="1348" spans="3:6" ht="24.95" customHeight="1" x14ac:dyDescent="0.3">
      <c r="C1348" s="178"/>
      <c r="D1348" s="215"/>
      <c r="E1348" s="215"/>
      <c r="F1348" s="215"/>
    </row>
    <row r="1349" spans="3:6" ht="24.95" customHeight="1" x14ac:dyDescent="0.3">
      <c r="C1349" s="178"/>
      <c r="D1349" s="215"/>
      <c r="E1349" s="215"/>
      <c r="F1349" s="215"/>
    </row>
    <row r="1350" spans="3:6" ht="24.95" customHeight="1" x14ac:dyDescent="0.3">
      <c r="C1350" s="178"/>
      <c r="D1350" s="215"/>
      <c r="E1350" s="215"/>
      <c r="F1350" s="215"/>
    </row>
    <row r="1351" spans="3:6" ht="24.95" customHeight="1" x14ac:dyDescent="0.3">
      <c r="C1351" s="178"/>
      <c r="D1351" s="215"/>
      <c r="E1351" s="215"/>
      <c r="F1351" s="215"/>
    </row>
    <row r="1352" spans="3:6" ht="24.95" customHeight="1" x14ac:dyDescent="0.3">
      <c r="C1352" s="178"/>
      <c r="D1352" s="215"/>
      <c r="E1352" s="215"/>
      <c r="F1352" s="215"/>
    </row>
    <row r="1353" spans="3:6" ht="24.95" customHeight="1" x14ac:dyDescent="0.3">
      <c r="C1353" s="178"/>
      <c r="D1353" s="215"/>
      <c r="E1353" s="215"/>
      <c r="F1353" s="215"/>
    </row>
    <row r="1354" spans="3:6" ht="24.95" customHeight="1" x14ac:dyDescent="0.3">
      <c r="C1354" s="178"/>
      <c r="D1354" s="215"/>
      <c r="E1354" s="215"/>
      <c r="F1354" s="215"/>
    </row>
    <row r="1355" spans="3:6" ht="24.95" customHeight="1" x14ac:dyDescent="0.3">
      <c r="C1355" s="178"/>
      <c r="D1355" s="215"/>
      <c r="E1355" s="215"/>
      <c r="F1355" s="215"/>
    </row>
    <row r="1356" spans="3:6" ht="24.95" customHeight="1" x14ac:dyDescent="0.3">
      <c r="C1356" s="178"/>
      <c r="D1356" s="215"/>
      <c r="E1356" s="215"/>
      <c r="F1356" s="215"/>
    </row>
    <row r="1357" spans="3:6" ht="24.95" customHeight="1" x14ac:dyDescent="0.3">
      <c r="C1357" s="178"/>
      <c r="D1357" s="215"/>
      <c r="E1357" s="215"/>
      <c r="F1357" s="215"/>
    </row>
    <row r="1358" spans="3:6" ht="24.95" customHeight="1" x14ac:dyDescent="0.3">
      <c r="C1358" s="178"/>
      <c r="D1358" s="215"/>
      <c r="E1358" s="215"/>
      <c r="F1358" s="215"/>
    </row>
    <row r="1359" spans="3:6" ht="24.95" customHeight="1" x14ac:dyDescent="0.3">
      <c r="C1359" s="178"/>
      <c r="D1359" s="215"/>
      <c r="E1359" s="215"/>
      <c r="F1359" s="215"/>
    </row>
    <row r="1360" spans="3:6" ht="24.95" customHeight="1" x14ac:dyDescent="0.3">
      <c r="C1360" s="178"/>
      <c r="D1360" s="215"/>
      <c r="E1360" s="215"/>
      <c r="F1360" s="215"/>
    </row>
    <row r="1361" spans="3:6" ht="24.95" customHeight="1" x14ac:dyDescent="0.3">
      <c r="C1361" s="178"/>
      <c r="D1361" s="215"/>
      <c r="E1361" s="215"/>
      <c r="F1361" s="215"/>
    </row>
    <row r="1362" spans="3:6" ht="24.95" customHeight="1" x14ac:dyDescent="0.3">
      <c r="C1362" s="178"/>
      <c r="D1362" s="215"/>
      <c r="E1362" s="215"/>
      <c r="F1362" s="215"/>
    </row>
    <row r="1363" spans="3:6" ht="24.95" customHeight="1" x14ac:dyDescent="0.3">
      <c r="C1363" s="178"/>
      <c r="D1363" s="215"/>
      <c r="E1363" s="215"/>
      <c r="F1363" s="215"/>
    </row>
    <row r="1364" spans="3:6" ht="24.95" customHeight="1" x14ac:dyDescent="0.3">
      <c r="C1364" s="178"/>
      <c r="D1364" s="215"/>
      <c r="E1364" s="215"/>
      <c r="F1364" s="215"/>
    </row>
    <row r="1365" spans="3:6" ht="24.95" customHeight="1" x14ac:dyDescent="0.3">
      <c r="C1365" s="178"/>
      <c r="D1365" s="215"/>
      <c r="E1365" s="215"/>
      <c r="F1365" s="215"/>
    </row>
    <row r="1366" spans="3:6" ht="24.95" customHeight="1" x14ac:dyDescent="0.3">
      <c r="C1366" s="178"/>
      <c r="D1366" s="215"/>
      <c r="E1366" s="215"/>
      <c r="F1366" s="215"/>
    </row>
    <row r="1367" spans="3:6" ht="24.95" customHeight="1" x14ac:dyDescent="0.3">
      <c r="C1367" s="178"/>
      <c r="D1367" s="215"/>
      <c r="E1367" s="215"/>
      <c r="F1367" s="215"/>
    </row>
    <row r="1368" spans="3:6" ht="24.95" customHeight="1" x14ac:dyDescent="0.3">
      <c r="C1368" s="178"/>
      <c r="D1368" s="215"/>
      <c r="E1368" s="215"/>
      <c r="F1368" s="215"/>
    </row>
    <row r="1369" spans="3:6" ht="24.95" customHeight="1" x14ac:dyDescent="0.3">
      <c r="C1369" s="178"/>
      <c r="D1369" s="215"/>
      <c r="E1369" s="215"/>
      <c r="F1369" s="215"/>
    </row>
    <row r="1370" spans="3:6" ht="24.95" customHeight="1" x14ac:dyDescent="0.3">
      <c r="C1370" s="178"/>
      <c r="D1370" s="215"/>
      <c r="E1370" s="215"/>
      <c r="F1370" s="215"/>
    </row>
    <row r="1371" spans="3:6" ht="24.95" customHeight="1" x14ac:dyDescent="0.3">
      <c r="C1371" s="178"/>
      <c r="D1371" s="215"/>
      <c r="E1371" s="215"/>
      <c r="F1371" s="215"/>
    </row>
    <row r="1372" spans="3:6" ht="24.95" customHeight="1" x14ac:dyDescent="0.3">
      <c r="C1372" s="178"/>
      <c r="D1372" s="215"/>
      <c r="E1372" s="215"/>
      <c r="F1372" s="215"/>
    </row>
    <row r="1373" spans="3:6" ht="24.95" customHeight="1" x14ac:dyDescent="0.3">
      <c r="C1373" s="178"/>
      <c r="D1373" s="215"/>
      <c r="E1373" s="215"/>
      <c r="F1373" s="215"/>
    </row>
    <row r="1374" spans="3:6" ht="24.95" customHeight="1" x14ac:dyDescent="0.3">
      <c r="C1374" s="178"/>
      <c r="D1374" s="215"/>
      <c r="E1374" s="215"/>
      <c r="F1374" s="215"/>
    </row>
    <row r="1375" spans="3:6" ht="24.95" customHeight="1" x14ac:dyDescent="0.3">
      <c r="C1375" s="178"/>
      <c r="D1375" s="215"/>
      <c r="E1375" s="215"/>
      <c r="F1375" s="215"/>
    </row>
    <row r="1376" spans="3:6" ht="24.95" customHeight="1" x14ac:dyDescent="0.3">
      <c r="C1376" s="178"/>
      <c r="D1376" s="215"/>
      <c r="E1376" s="215"/>
      <c r="F1376" s="215"/>
    </row>
    <row r="1377" spans="3:6" ht="24.95" customHeight="1" x14ac:dyDescent="0.3">
      <c r="C1377" s="178"/>
      <c r="D1377" s="215"/>
      <c r="E1377" s="215"/>
      <c r="F1377" s="215"/>
    </row>
    <row r="1378" spans="3:6" ht="24.95" customHeight="1" x14ac:dyDescent="0.3">
      <c r="C1378" s="178"/>
      <c r="D1378" s="215"/>
      <c r="E1378" s="215"/>
      <c r="F1378" s="215"/>
    </row>
    <row r="1379" spans="3:6" ht="24.95" customHeight="1" x14ac:dyDescent="0.3">
      <c r="C1379" s="178"/>
      <c r="D1379" s="215"/>
      <c r="E1379" s="215"/>
      <c r="F1379" s="215"/>
    </row>
    <row r="1380" spans="3:6" ht="24.95" customHeight="1" x14ac:dyDescent="0.3">
      <c r="C1380" s="178"/>
      <c r="D1380" s="215"/>
      <c r="E1380" s="215"/>
      <c r="F1380" s="215"/>
    </row>
    <row r="1381" spans="3:6" ht="24.95" customHeight="1" x14ac:dyDescent="0.3">
      <c r="C1381" s="178"/>
      <c r="D1381" s="215"/>
      <c r="E1381" s="215"/>
      <c r="F1381" s="215"/>
    </row>
    <row r="1382" spans="3:6" ht="24.95" customHeight="1" x14ac:dyDescent="0.3">
      <c r="C1382" s="178"/>
      <c r="D1382" s="215"/>
      <c r="E1382" s="215"/>
      <c r="F1382" s="215"/>
    </row>
    <row r="1383" spans="3:6" ht="24.95" customHeight="1" x14ac:dyDescent="0.3">
      <c r="C1383" s="178"/>
      <c r="D1383" s="215"/>
      <c r="E1383" s="215"/>
      <c r="F1383" s="215"/>
    </row>
    <row r="1384" spans="3:6" ht="24.95" customHeight="1" x14ac:dyDescent="0.3">
      <c r="C1384" s="178"/>
      <c r="D1384" s="215"/>
      <c r="E1384" s="215"/>
      <c r="F1384" s="215"/>
    </row>
    <row r="1385" spans="3:6" ht="24.95" customHeight="1" x14ac:dyDescent="0.3">
      <c r="C1385" s="178"/>
      <c r="D1385" s="215"/>
      <c r="E1385" s="215"/>
      <c r="F1385" s="215"/>
    </row>
    <row r="1386" spans="3:6" ht="24.95" customHeight="1" x14ac:dyDescent="0.3">
      <c r="C1386" s="178"/>
      <c r="D1386" s="215"/>
      <c r="E1386" s="215"/>
      <c r="F1386" s="215"/>
    </row>
    <row r="1387" spans="3:6" ht="24.95" customHeight="1" x14ac:dyDescent="0.3">
      <c r="C1387" s="178"/>
      <c r="D1387" s="215"/>
      <c r="E1387" s="215"/>
      <c r="F1387" s="215"/>
    </row>
    <row r="1388" spans="3:6" ht="24.95" customHeight="1" x14ac:dyDescent="0.3">
      <c r="C1388" s="178"/>
      <c r="D1388" s="215"/>
      <c r="E1388" s="215"/>
      <c r="F1388" s="215"/>
    </row>
    <row r="1389" spans="3:6" ht="24.95" customHeight="1" x14ac:dyDescent="0.3">
      <c r="C1389" s="178"/>
      <c r="D1389" s="215"/>
      <c r="E1389" s="215"/>
      <c r="F1389" s="215"/>
    </row>
    <row r="1390" spans="3:6" ht="24.95" customHeight="1" x14ac:dyDescent="0.3">
      <c r="C1390" s="178"/>
      <c r="D1390" s="215"/>
      <c r="E1390" s="215"/>
      <c r="F1390" s="215"/>
    </row>
    <row r="1391" spans="3:6" ht="24.95" customHeight="1" x14ac:dyDescent="0.3">
      <c r="C1391" s="178"/>
      <c r="D1391" s="215"/>
      <c r="E1391" s="215"/>
      <c r="F1391" s="215"/>
    </row>
    <row r="1392" spans="3:6" ht="24.95" customHeight="1" x14ac:dyDescent="0.3">
      <c r="C1392" s="178"/>
      <c r="D1392" s="215"/>
      <c r="E1392" s="215"/>
      <c r="F1392" s="215"/>
    </row>
    <row r="1393" spans="3:6" ht="24.95" customHeight="1" x14ac:dyDescent="0.3">
      <c r="C1393" s="178"/>
      <c r="D1393" s="215"/>
      <c r="E1393" s="215"/>
      <c r="F1393" s="215"/>
    </row>
    <row r="1394" spans="3:6" ht="24.95" customHeight="1" x14ac:dyDescent="0.3">
      <c r="C1394" s="178"/>
      <c r="D1394" s="215"/>
      <c r="E1394" s="215"/>
      <c r="F1394" s="215"/>
    </row>
    <row r="1395" spans="3:6" ht="24.95" customHeight="1" x14ac:dyDescent="0.3">
      <c r="C1395" s="178"/>
      <c r="D1395" s="215"/>
      <c r="E1395" s="215"/>
      <c r="F1395" s="215"/>
    </row>
    <row r="1396" spans="3:6" ht="24.95" customHeight="1" x14ac:dyDescent="0.3">
      <c r="C1396" s="178"/>
      <c r="D1396" s="215"/>
      <c r="E1396" s="215"/>
      <c r="F1396" s="215"/>
    </row>
    <row r="1397" spans="3:6" ht="24.95" customHeight="1" x14ac:dyDescent="0.3">
      <c r="C1397" s="178"/>
      <c r="D1397" s="215"/>
      <c r="E1397" s="215"/>
      <c r="F1397" s="215"/>
    </row>
    <row r="1398" spans="3:6" ht="24.95" customHeight="1" x14ac:dyDescent="0.3">
      <c r="C1398" s="178"/>
      <c r="D1398" s="215"/>
      <c r="E1398" s="215"/>
      <c r="F1398" s="215"/>
    </row>
    <row r="1399" spans="3:6" ht="24.95" customHeight="1" x14ac:dyDescent="0.3">
      <c r="C1399" s="178"/>
      <c r="D1399" s="215"/>
      <c r="E1399" s="215"/>
      <c r="F1399" s="215"/>
    </row>
    <row r="1400" spans="3:6" ht="24.95" customHeight="1" x14ac:dyDescent="0.3">
      <c r="C1400" s="178"/>
      <c r="D1400" s="215"/>
      <c r="E1400" s="215"/>
      <c r="F1400" s="215"/>
    </row>
    <row r="1401" spans="3:6" ht="24.95" customHeight="1" x14ac:dyDescent="0.3">
      <c r="C1401" s="178"/>
      <c r="D1401" s="215"/>
      <c r="E1401" s="215"/>
      <c r="F1401" s="215"/>
    </row>
    <row r="1402" spans="3:6" ht="24.95" customHeight="1" x14ac:dyDescent="0.3">
      <c r="C1402" s="178"/>
      <c r="D1402" s="215"/>
      <c r="E1402" s="215"/>
      <c r="F1402" s="215"/>
    </row>
    <row r="1403" spans="3:6" ht="24.95" customHeight="1" x14ac:dyDescent="0.3">
      <c r="C1403" s="178"/>
      <c r="D1403" s="215"/>
      <c r="E1403" s="215"/>
      <c r="F1403" s="215"/>
    </row>
    <row r="1404" spans="3:6" ht="24.95" customHeight="1" x14ac:dyDescent="0.3">
      <c r="C1404" s="178"/>
      <c r="D1404" s="215"/>
      <c r="E1404" s="215"/>
      <c r="F1404" s="215"/>
    </row>
    <row r="1405" spans="3:6" ht="24.95" customHeight="1" x14ac:dyDescent="0.3">
      <c r="C1405" s="178"/>
      <c r="D1405" s="215"/>
      <c r="E1405" s="215"/>
      <c r="F1405" s="215"/>
    </row>
    <row r="1406" spans="3:6" ht="24.95" customHeight="1" x14ac:dyDescent="0.3">
      <c r="C1406" s="178"/>
      <c r="D1406" s="215"/>
      <c r="E1406" s="215"/>
      <c r="F1406" s="215"/>
    </row>
    <row r="1407" spans="3:6" ht="24.95" customHeight="1" x14ac:dyDescent="0.3">
      <c r="C1407" s="178"/>
      <c r="D1407" s="215"/>
      <c r="E1407" s="215"/>
      <c r="F1407" s="215"/>
    </row>
    <row r="1408" spans="3:6" ht="24.95" customHeight="1" x14ac:dyDescent="0.3">
      <c r="C1408" s="178"/>
      <c r="D1408" s="215"/>
      <c r="E1408" s="215"/>
      <c r="F1408" s="215"/>
    </row>
    <row r="1409" spans="3:6" ht="24.95" customHeight="1" x14ac:dyDescent="0.3">
      <c r="C1409" s="178"/>
      <c r="D1409" s="215"/>
      <c r="E1409" s="215"/>
      <c r="F1409" s="215"/>
    </row>
    <row r="1410" spans="3:6" ht="24.95" customHeight="1" x14ac:dyDescent="0.3">
      <c r="C1410" s="178"/>
      <c r="D1410" s="215"/>
      <c r="E1410" s="215"/>
      <c r="F1410" s="215"/>
    </row>
    <row r="1411" spans="3:6" ht="24.95" customHeight="1" x14ac:dyDescent="0.3">
      <c r="C1411" s="178"/>
      <c r="D1411" s="215"/>
      <c r="E1411" s="215"/>
      <c r="F1411" s="215"/>
    </row>
    <row r="1412" spans="3:6" ht="24.95" customHeight="1" x14ac:dyDescent="0.3">
      <c r="C1412" s="178"/>
      <c r="D1412" s="215"/>
      <c r="E1412" s="215"/>
      <c r="F1412" s="215"/>
    </row>
    <row r="1413" spans="3:6" ht="24.95" customHeight="1" x14ac:dyDescent="0.3">
      <c r="C1413" s="178"/>
      <c r="D1413" s="215"/>
      <c r="E1413" s="215"/>
      <c r="F1413" s="215"/>
    </row>
    <row r="1414" spans="3:6" ht="24.95" customHeight="1" x14ac:dyDescent="0.3">
      <c r="C1414" s="178"/>
      <c r="D1414" s="215"/>
      <c r="E1414" s="215"/>
      <c r="F1414" s="215"/>
    </row>
    <row r="1415" spans="3:6" ht="24.95" customHeight="1" x14ac:dyDescent="0.3">
      <c r="C1415" s="178"/>
      <c r="D1415" s="215"/>
      <c r="E1415" s="215"/>
      <c r="F1415" s="215"/>
    </row>
    <row r="1416" spans="3:6" ht="24.95" customHeight="1" x14ac:dyDescent="0.3">
      <c r="C1416" s="178"/>
      <c r="D1416" s="215"/>
      <c r="E1416" s="215"/>
      <c r="F1416" s="215"/>
    </row>
    <row r="1417" spans="3:6" ht="24.95" customHeight="1" x14ac:dyDescent="0.3">
      <c r="C1417" s="178"/>
      <c r="D1417" s="215"/>
      <c r="E1417" s="215"/>
      <c r="F1417" s="215"/>
    </row>
    <row r="1418" spans="3:6" ht="24.95" customHeight="1" x14ac:dyDescent="0.3">
      <c r="C1418" s="178"/>
      <c r="D1418" s="215"/>
      <c r="E1418" s="215"/>
      <c r="F1418" s="215"/>
    </row>
    <row r="1419" spans="3:6" ht="24.95" customHeight="1" x14ac:dyDescent="0.3">
      <c r="C1419" s="178"/>
      <c r="D1419" s="215"/>
      <c r="E1419" s="215"/>
      <c r="F1419" s="215"/>
    </row>
    <row r="1420" spans="3:6" ht="24.95" customHeight="1" x14ac:dyDescent="0.3">
      <c r="C1420" s="178"/>
      <c r="D1420" s="215"/>
      <c r="E1420" s="215"/>
      <c r="F1420" s="215"/>
    </row>
    <row r="1421" spans="3:6" ht="24.95" customHeight="1" x14ac:dyDescent="0.3">
      <c r="C1421" s="178"/>
      <c r="D1421" s="215"/>
      <c r="E1421" s="215"/>
      <c r="F1421" s="215"/>
    </row>
    <row r="1422" spans="3:6" ht="24.95" customHeight="1" x14ac:dyDescent="0.3">
      <c r="C1422" s="178"/>
      <c r="D1422" s="215"/>
      <c r="E1422" s="215"/>
      <c r="F1422" s="215"/>
    </row>
    <row r="1423" spans="3:6" ht="24.95" customHeight="1" x14ac:dyDescent="0.3">
      <c r="C1423" s="178"/>
      <c r="D1423" s="215"/>
      <c r="E1423" s="215"/>
      <c r="F1423" s="215"/>
    </row>
    <row r="1424" spans="3:6" ht="24.95" customHeight="1" x14ac:dyDescent="0.3">
      <c r="C1424" s="178"/>
      <c r="D1424" s="215"/>
      <c r="E1424" s="215"/>
      <c r="F1424" s="215"/>
    </row>
    <row r="1425" spans="3:6" ht="24.95" customHeight="1" x14ac:dyDescent="0.3">
      <c r="C1425" s="178"/>
      <c r="D1425" s="215"/>
      <c r="E1425" s="215"/>
      <c r="F1425" s="215"/>
    </row>
    <row r="1426" spans="3:6" ht="24.95" customHeight="1" x14ac:dyDescent="0.3">
      <c r="C1426" s="178"/>
      <c r="D1426" s="215"/>
      <c r="E1426" s="215"/>
      <c r="F1426" s="215"/>
    </row>
    <row r="1427" spans="3:6" ht="24.95" customHeight="1" x14ac:dyDescent="0.3">
      <c r="C1427" s="178"/>
      <c r="D1427" s="215"/>
      <c r="E1427" s="215"/>
      <c r="F1427" s="215"/>
    </row>
    <row r="1428" spans="3:6" ht="24.95" customHeight="1" x14ac:dyDescent="0.3">
      <c r="C1428" s="178"/>
      <c r="D1428" s="215"/>
      <c r="E1428" s="215"/>
      <c r="F1428" s="215"/>
    </row>
    <row r="1429" spans="3:6" ht="24.95" customHeight="1" x14ac:dyDescent="0.3">
      <c r="C1429" s="178"/>
      <c r="D1429" s="215"/>
      <c r="E1429" s="215"/>
      <c r="F1429" s="215"/>
    </row>
    <row r="1430" spans="3:6" ht="24.95" customHeight="1" x14ac:dyDescent="0.3">
      <c r="C1430" s="178"/>
      <c r="D1430" s="215"/>
      <c r="E1430" s="215"/>
      <c r="F1430" s="215"/>
    </row>
    <row r="1431" spans="3:6" ht="24.95" customHeight="1" x14ac:dyDescent="0.3">
      <c r="C1431" s="178"/>
      <c r="D1431" s="215"/>
      <c r="E1431" s="215"/>
      <c r="F1431" s="215"/>
    </row>
    <row r="1432" spans="3:6" ht="24.95" customHeight="1" x14ac:dyDescent="0.3">
      <c r="C1432" s="178"/>
      <c r="D1432" s="215"/>
      <c r="E1432" s="215"/>
      <c r="F1432" s="215"/>
    </row>
    <row r="1433" spans="3:6" ht="24.95" customHeight="1" x14ac:dyDescent="0.3">
      <c r="C1433" s="178"/>
      <c r="D1433" s="215"/>
      <c r="E1433" s="215"/>
      <c r="F1433" s="215"/>
    </row>
    <row r="1434" spans="3:6" ht="24.95" customHeight="1" x14ac:dyDescent="0.3">
      <c r="C1434" s="178"/>
      <c r="D1434" s="215"/>
      <c r="E1434" s="215"/>
      <c r="F1434" s="215"/>
    </row>
    <row r="1435" spans="3:6" ht="24.95" customHeight="1" x14ac:dyDescent="0.3">
      <c r="C1435" s="178"/>
      <c r="D1435" s="215"/>
      <c r="E1435" s="215"/>
      <c r="F1435" s="215"/>
    </row>
    <row r="1436" spans="3:6" ht="24.95" customHeight="1" x14ac:dyDescent="0.3">
      <c r="C1436" s="178"/>
      <c r="D1436" s="215"/>
      <c r="E1436" s="215"/>
      <c r="F1436" s="215"/>
    </row>
    <row r="1437" spans="3:6" ht="24.95" customHeight="1" x14ac:dyDescent="0.3">
      <c r="C1437" s="178"/>
      <c r="D1437" s="215"/>
      <c r="E1437" s="215"/>
      <c r="F1437" s="215"/>
    </row>
    <row r="1438" spans="3:6" ht="24.95" customHeight="1" x14ac:dyDescent="0.3">
      <c r="C1438" s="178"/>
      <c r="D1438" s="215"/>
      <c r="E1438" s="215"/>
      <c r="F1438" s="215"/>
    </row>
    <row r="1439" spans="3:6" ht="24.95" customHeight="1" x14ac:dyDescent="0.3">
      <c r="C1439" s="178"/>
      <c r="D1439" s="215"/>
      <c r="E1439" s="215"/>
      <c r="F1439" s="215"/>
    </row>
    <row r="1440" spans="3:6" ht="24.95" customHeight="1" x14ac:dyDescent="0.3">
      <c r="C1440" s="178"/>
      <c r="D1440" s="215"/>
      <c r="E1440" s="215"/>
      <c r="F1440" s="215"/>
    </row>
    <row r="1441" spans="3:6" ht="24.95" customHeight="1" x14ac:dyDescent="0.3">
      <c r="C1441" s="178"/>
      <c r="D1441" s="215"/>
      <c r="E1441" s="215"/>
      <c r="F1441" s="215"/>
    </row>
    <row r="1442" spans="3:6" ht="24.95" customHeight="1" x14ac:dyDescent="0.3">
      <c r="C1442" s="178"/>
      <c r="D1442" s="215"/>
      <c r="E1442" s="215"/>
      <c r="F1442" s="215"/>
    </row>
    <row r="1443" spans="3:6" ht="24.95" customHeight="1" x14ac:dyDescent="0.3">
      <c r="C1443" s="178"/>
      <c r="D1443" s="215"/>
      <c r="E1443" s="215"/>
      <c r="F1443" s="215"/>
    </row>
    <row r="1444" spans="3:6" ht="24.95" customHeight="1" x14ac:dyDescent="0.3">
      <c r="C1444" s="178"/>
      <c r="D1444" s="215"/>
      <c r="E1444" s="215"/>
      <c r="F1444" s="215"/>
    </row>
    <row r="1445" spans="3:6" ht="24.95" customHeight="1" x14ac:dyDescent="0.3">
      <c r="C1445" s="178"/>
      <c r="D1445" s="215"/>
      <c r="E1445" s="215"/>
      <c r="F1445" s="215"/>
    </row>
    <row r="1446" spans="3:6" ht="24.95" customHeight="1" x14ac:dyDescent="0.3">
      <c r="C1446" s="178"/>
      <c r="D1446" s="215"/>
      <c r="E1446" s="215"/>
      <c r="F1446" s="215"/>
    </row>
    <row r="1447" spans="3:6" ht="24.95" customHeight="1" x14ac:dyDescent="0.3">
      <c r="C1447" s="178"/>
      <c r="D1447" s="215"/>
      <c r="E1447" s="215"/>
      <c r="F1447" s="215"/>
    </row>
    <row r="1448" spans="3:6" ht="24.95" customHeight="1" x14ac:dyDescent="0.3">
      <c r="C1448" s="178"/>
      <c r="D1448" s="215"/>
      <c r="E1448" s="215"/>
      <c r="F1448" s="215"/>
    </row>
    <row r="1449" spans="3:6" ht="24.95" customHeight="1" x14ac:dyDescent="0.3">
      <c r="C1449" s="178"/>
      <c r="D1449" s="215"/>
      <c r="E1449" s="215"/>
      <c r="F1449" s="215"/>
    </row>
    <row r="1450" spans="3:6" ht="24.95" customHeight="1" x14ac:dyDescent="0.3">
      <c r="C1450" s="178"/>
      <c r="D1450" s="215"/>
      <c r="E1450" s="215"/>
      <c r="F1450" s="215"/>
    </row>
    <row r="1451" spans="3:6" ht="24.95" customHeight="1" x14ac:dyDescent="0.3">
      <c r="C1451" s="178"/>
      <c r="D1451" s="215"/>
      <c r="E1451" s="215"/>
      <c r="F1451" s="215"/>
    </row>
    <row r="1452" spans="3:6" ht="24.95" customHeight="1" x14ac:dyDescent="0.3">
      <c r="C1452" s="178"/>
      <c r="D1452" s="215"/>
      <c r="E1452" s="215"/>
      <c r="F1452" s="215"/>
    </row>
    <row r="1453" spans="3:6" ht="24.95" customHeight="1" x14ac:dyDescent="0.3">
      <c r="C1453" s="178"/>
      <c r="D1453" s="215"/>
      <c r="E1453" s="215"/>
      <c r="F1453" s="215"/>
    </row>
    <row r="1454" spans="3:6" ht="24.95" customHeight="1" x14ac:dyDescent="0.3">
      <c r="C1454" s="178"/>
      <c r="D1454" s="215"/>
      <c r="E1454" s="215"/>
      <c r="F1454" s="215"/>
    </row>
    <row r="1455" spans="3:6" ht="24.95" customHeight="1" x14ac:dyDescent="0.3">
      <c r="C1455" s="178"/>
      <c r="D1455" s="215"/>
      <c r="E1455" s="215"/>
      <c r="F1455" s="215"/>
    </row>
    <row r="1456" spans="3:6" ht="24.95" customHeight="1" x14ac:dyDescent="0.3">
      <c r="C1456" s="178"/>
      <c r="D1456" s="215"/>
      <c r="E1456" s="215"/>
      <c r="F1456" s="215"/>
    </row>
    <row r="1457" spans="3:6" ht="24.95" customHeight="1" x14ac:dyDescent="0.3">
      <c r="C1457" s="178"/>
      <c r="D1457" s="215"/>
      <c r="E1457" s="215"/>
      <c r="F1457" s="215"/>
    </row>
    <row r="1458" spans="3:6" ht="24.95" customHeight="1" x14ac:dyDescent="0.3">
      <c r="C1458" s="178"/>
      <c r="D1458" s="215"/>
      <c r="E1458" s="215"/>
      <c r="F1458" s="215"/>
    </row>
    <row r="1459" spans="3:6" ht="24.95" customHeight="1" x14ac:dyDescent="0.3">
      <c r="C1459" s="178"/>
      <c r="D1459" s="215"/>
      <c r="E1459" s="215"/>
      <c r="F1459" s="215"/>
    </row>
    <row r="1460" spans="3:6" ht="24.95" customHeight="1" x14ac:dyDescent="0.3">
      <c r="C1460" s="178"/>
      <c r="D1460" s="215"/>
      <c r="E1460" s="215"/>
      <c r="F1460" s="215"/>
    </row>
    <row r="1461" spans="3:6" ht="24.95" customHeight="1" x14ac:dyDescent="0.3">
      <c r="C1461" s="178"/>
      <c r="D1461" s="215"/>
      <c r="E1461" s="215"/>
      <c r="F1461" s="215"/>
    </row>
    <row r="1462" spans="3:6" ht="24.95" customHeight="1" x14ac:dyDescent="0.3">
      <c r="C1462" s="178"/>
      <c r="D1462" s="215"/>
      <c r="E1462" s="215"/>
      <c r="F1462" s="215"/>
    </row>
    <row r="1463" spans="3:6" ht="24.95" customHeight="1" x14ac:dyDescent="0.3">
      <c r="C1463" s="178"/>
      <c r="D1463" s="215"/>
      <c r="E1463" s="215"/>
      <c r="F1463" s="215"/>
    </row>
    <row r="1464" spans="3:6" ht="24.95" customHeight="1" x14ac:dyDescent="0.3">
      <c r="C1464" s="178"/>
      <c r="D1464" s="215"/>
      <c r="E1464" s="215"/>
      <c r="F1464" s="215"/>
    </row>
    <row r="1465" spans="3:6" ht="24.95" customHeight="1" x14ac:dyDescent="0.3">
      <c r="C1465" s="178"/>
      <c r="D1465" s="215"/>
      <c r="E1465" s="215"/>
      <c r="F1465" s="215"/>
    </row>
    <row r="1466" spans="3:6" ht="24.95" customHeight="1" x14ac:dyDescent="0.3">
      <c r="C1466" s="178"/>
      <c r="D1466" s="215"/>
      <c r="E1466" s="215"/>
      <c r="F1466" s="215"/>
    </row>
    <row r="1467" spans="3:6" ht="24.95" customHeight="1" x14ac:dyDescent="0.3">
      <c r="C1467" s="178"/>
      <c r="D1467" s="215"/>
      <c r="E1467" s="215"/>
      <c r="F1467" s="215"/>
    </row>
    <row r="1468" spans="3:6" ht="24.95" customHeight="1" x14ac:dyDescent="0.3">
      <c r="C1468" s="178"/>
      <c r="D1468" s="215"/>
      <c r="E1468" s="215"/>
      <c r="F1468" s="215"/>
    </row>
    <row r="1469" spans="3:6" ht="24.95" customHeight="1" x14ac:dyDescent="0.3">
      <c r="C1469" s="178"/>
      <c r="D1469" s="215"/>
      <c r="E1469" s="215"/>
      <c r="F1469" s="215"/>
    </row>
    <row r="1470" spans="3:6" ht="24.95" customHeight="1" x14ac:dyDescent="0.3">
      <c r="C1470" s="178"/>
      <c r="D1470" s="215"/>
      <c r="E1470" s="215"/>
      <c r="F1470" s="215"/>
    </row>
    <row r="1471" spans="3:6" ht="24.95" customHeight="1" x14ac:dyDescent="0.3">
      <c r="C1471" s="178"/>
      <c r="D1471" s="215"/>
      <c r="E1471" s="215"/>
      <c r="F1471" s="215"/>
    </row>
    <row r="1472" spans="3:6" ht="24.95" customHeight="1" x14ac:dyDescent="0.3">
      <c r="C1472" s="178"/>
      <c r="D1472" s="215"/>
      <c r="E1472" s="215"/>
      <c r="F1472" s="215"/>
    </row>
    <row r="1473" spans="3:6" ht="24.95" customHeight="1" x14ac:dyDescent="0.3">
      <c r="C1473" s="178"/>
      <c r="D1473" s="215"/>
      <c r="E1473" s="215"/>
      <c r="F1473" s="215"/>
    </row>
    <row r="1474" spans="3:6" ht="24.95" customHeight="1" x14ac:dyDescent="0.3">
      <c r="C1474" s="178"/>
      <c r="D1474" s="215"/>
      <c r="E1474" s="215"/>
      <c r="F1474" s="215"/>
    </row>
    <row r="1475" spans="3:6" ht="24.95" customHeight="1" x14ac:dyDescent="0.3">
      <c r="C1475" s="178"/>
      <c r="D1475" s="215"/>
      <c r="E1475" s="215"/>
      <c r="F1475" s="215"/>
    </row>
    <row r="1476" spans="3:6" ht="24.95" customHeight="1" x14ac:dyDescent="0.3">
      <c r="C1476" s="178"/>
      <c r="D1476" s="215"/>
      <c r="E1476" s="215"/>
      <c r="F1476" s="215"/>
    </row>
    <row r="1477" spans="3:6" ht="24.95" customHeight="1" x14ac:dyDescent="0.3">
      <c r="C1477" s="178"/>
      <c r="D1477" s="215"/>
      <c r="E1477" s="215"/>
      <c r="F1477" s="215"/>
    </row>
    <row r="1478" spans="3:6" ht="24.95" customHeight="1" x14ac:dyDescent="0.3">
      <c r="C1478" s="178"/>
      <c r="D1478" s="215"/>
      <c r="E1478" s="215"/>
      <c r="F1478" s="215"/>
    </row>
    <row r="1479" spans="3:6" ht="24.95" customHeight="1" x14ac:dyDescent="0.3">
      <c r="C1479" s="178"/>
      <c r="D1479" s="215"/>
      <c r="E1479" s="215"/>
      <c r="F1479" s="215"/>
    </row>
    <row r="1480" spans="3:6" ht="24.95" customHeight="1" x14ac:dyDescent="0.3">
      <c r="C1480" s="178"/>
      <c r="D1480" s="215"/>
      <c r="E1480" s="215"/>
      <c r="F1480" s="215"/>
    </row>
    <row r="1481" spans="3:6" ht="24.95" customHeight="1" x14ac:dyDescent="0.3">
      <c r="C1481" s="178"/>
      <c r="D1481" s="215"/>
      <c r="E1481" s="215"/>
      <c r="F1481" s="215"/>
    </row>
    <row r="1482" spans="3:6" ht="24.95" customHeight="1" x14ac:dyDescent="0.3">
      <c r="C1482" s="178"/>
      <c r="D1482" s="215"/>
      <c r="E1482" s="215"/>
      <c r="F1482" s="215"/>
    </row>
    <row r="1483" spans="3:6" ht="24.95" customHeight="1" x14ac:dyDescent="0.3">
      <c r="C1483" s="178"/>
      <c r="D1483" s="215"/>
      <c r="E1483" s="215"/>
      <c r="F1483" s="215"/>
    </row>
    <row r="1484" spans="3:6" ht="24.95" customHeight="1" x14ac:dyDescent="0.3">
      <c r="C1484" s="178"/>
      <c r="D1484" s="215"/>
      <c r="E1484" s="215"/>
      <c r="F1484" s="215"/>
    </row>
    <row r="1485" spans="3:6" ht="24.95" customHeight="1" x14ac:dyDescent="0.3">
      <c r="C1485" s="178"/>
      <c r="D1485" s="215"/>
      <c r="E1485" s="215"/>
      <c r="F1485" s="215"/>
    </row>
    <row r="1486" spans="3:6" ht="24.95" customHeight="1" x14ac:dyDescent="0.3">
      <c r="C1486" s="178"/>
      <c r="D1486" s="215"/>
      <c r="E1486" s="215"/>
      <c r="F1486" s="215"/>
    </row>
    <row r="1487" spans="3:6" ht="24.95" customHeight="1" x14ac:dyDescent="0.3">
      <c r="C1487" s="178"/>
      <c r="D1487" s="215"/>
      <c r="E1487" s="215"/>
      <c r="F1487" s="215"/>
    </row>
    <row r="1488" spans="3:6" ht="24.95" customHeight="1" x14ac:dyDescent="0.3">
      <c r="C1488" s="178"/>
      <c r="D1488" s="215"/>
      <c r="E1488" s="215"/>
      <c r="F1488" s="215"/>
    </row>
    <row r="1489" spans="3:6" ht="24.95" customHeight="1" x14ac:dyDescent="0.3">
      <c r="C1489" s="178"/>
      <c r="D1489" s="215"/>
      <c r="E1489" s="215"/>
      <c r="F1489" s="215"/>
    </row>
    <row r="1490" spans="3:6" ht="24.95" customHeight="1" x14ac:dyDescent="0.3">
      <c r="C1490" s="178"/>
      <c r="D1490" s="215"/>
      <c r="E1490" s="215"/>
      <c r="F1490" s="215"/>
    </row>
    <row r="1491" spans="3:6" ht="24.95" customHeight="1" x14ac:dyDescent="0.3">
      <c r="C1491" s="178"/>
      <c r="D1491" s="215"/>
      <c r="E1491" s="215"/>
      <c r="F1491" s="215"/>
    </row>
    <row r="1492" spans="3:6" ht="24.95" customHeight="1" x14ac:dyDescent="0.3">
      <c r="C1492" s="178"/>
      <c r="D1492" s="215"/>
      <c r="E1492" s="215"/>
      <c r="F1492" s="215"/>
    </row>
    <row r="1493" spans="3:6" ht="24.95" customHeight="1" x14ac:dyDescent="0.3">
      <c r="C1493" s="178"/>
      <c r="D1493" s="215"/>
      <c r="E1493" s="215"/>
      <c r="F1493" s="215"/>
    </row>
    <row r="1494" spans="3:6" ht="24.95" customHeight="1" x14ac:dyDescent="0.3">
      <c r="C1494" s="178"/>
      <c r="D1494" s="215"/>
      <c r="E1494" s="215"/>
      <c r="F1494" s="215"/>
    </row>
    <row r="1495" spans="3:6" ht="24.95" customHeight="1" x14ac:dyDescent="0.3">
      <c r="C1495" s="178"/>
      <c r="D1495" s="215"/>
      <c r="E1495" s="215"/>
      <c r="F1495" s="215"/>
    </row>
    <row r="1496" spans="3:6" ht="24.95" customHeight="1" x14ac:dyDescent="0.3">
      <c r="C1496" s="178"/>
      <c r="D1496" s="215"/>
      <c r="E1496" s="215"/>
      <c r="F1496" s="215"/>
    </row>
    <row r="1497" spans="3:6" ht="24.95" customHeight="1" x14ac:dyDescent="0.3">
      <c r="C1497" s="178"/>
      <c r="D1497" s="215"/>
      <c r="E1497" s="215"/>
      <c r="F1497" s="215"/>
    </row>
    <row r="1498" spans="3:6" ht="24.95" customHeight="1" x14ac:dyDescent="0.3">
      <c r="C1498" s="178"/>
      <c r="D1498" s="215"/>
      <c r="E1498" s="215"/>
      <c r="F1498" s="215"/>
    </row>
    <row r="1499" spans="3:6" ht="24.95" customHeight="1" x14ac:dyDescent="0.3">
      <c r="C1499" s="178"/>
      <c r="D1499" s="215"/>
      <c r="E1499" s="215"/>
      <c r="F1499" s="215"/>
    </row>
    <row r="1500" spans="3:6" ht="24.95" customHeight="1" x14ac:dyDescent="0.3">
      <c r="C1500" s="178"/>
      <c r="D1500" s="215"/>
      <c r="E1500" s="215"/>
      <c r="F1500" s="215"/>
    </row>
    <row r="1501" spans="3:6" ht="24.95" customHeight="1" x14ac:dyDescent="0.3">
      <c r="C1501" s="178"/>
      <c r="D1501" s="215"/>
      <c r="E1501" s="215"/>
      <c r="F1501" s="215"/>
    </row>
    <row r="1502" spans="3:6" ht="24.95" customHeight="1" x14ac:dyDescent="0.3">
      <c r="C1502" s="178"/>
      <c r="D1502" s="215"/>
      <c r="E1502" s="215"/>
      <c r="F1502" s="215"/>
    </row>
    <row r="1503" spans="3:6" ht="24.95" customHeight="1" x14ac:dyDescent="0.3">
      <c r="C1503" s="178"/>
      <c r="D1503" s="215"/>
      <c r="E1503" s="215"/>
      <c r="F1503" s="215"/>
    </row>
    <row r="1504" spans="3:6" ht="24.95" customHeight="1" x14ac:dyDescent="0.3">
      <c r="C1504" s="178"/>
      <c r="D1504" s="215"/>
      <c r="E1504" s="215"/>
      <c r="F1504" s="215"/>
    </row>
    <row r="1505" spans="3:6" ht="24.95" customHeight="1" x14ac:dyDescent="0.3">
      <c r="C1505" s="178"/>
      <c r="D1505" s="215"/>
      <c r="E1505" s="215"/>
      <c r="F1505" s="215"/>
    </row>
    <row r="1506" spans="3:6" ht="24.95" customHeight="1" x14ac:dyDescent="0.3">
      <c r="C1506" s="178"/>
      <c r="D1506" s="215"/>
      <c r="E1506" s="215"/>
      <c r="F1506" s="215"/>
    </row>
    <row r="1507" spans="3:6" ht="24.95" customHeight="1" x14ac:dyDescent="0.3">
      <c r="C1507" s="178"/>
      <c r="D1507" s="215"/>
      <c r="E1507" s="215"/>
      <c r="F1507" s="215"/>
    </row>
    <row r="1508" spans="3:6" ht="24.95" customHeight="1" x14ac:dyDescent="0.3">
      <c r="C1508" s="178"/>
      <c r="D1508" s="215"/>
      <c r="E1508" s="215"/>
      <c r="F1508" s="215"/>
    </row>
    <row r="1509" spans="3:6" ht="24.95" customHeight="1" x14ac:dyDescent="0.3">
      <c r="C1509" s="178"/>
      <c r="D1509" s="215"/>
      <c r="E1509" s="215"/>
      <c r="F1509" s="215"/>
    </row>
    <row r="1510" spans="3:6" ht="24.95" customHeight="1" x14ac:dyDescent="0.3">
      <c r="C1510" s="178"/>
      <c r="D1510" s="215"/>
      <c r="E1510" s="215"/>
      <c r="F1510" s="215"/>
    </row>
    <row r="1511" spans="3:6" ht="24.95" customHeight="1" x14ac:dyDescent="0.3">
      <c r="C1511" s="178"/>
      <c r="D1511" s="215"/>
      <c r="E1511" s="215"/>
      <c r="F1511" s="215"/>
    </row>
    <row r="1512" spans="3:6" ht="24.95" customHeight="1" x14ac:dyDescent="0.3">
      <c r="C1512" s="178"/>
      <c r="D1512" s="215"/>
      <c r="E1512" s="215"/>
      <c r="F1512" s="215"/>
    </row>
    <row r="1513" spans="3:6" ht="24.95" customHeight="1" x14ac:dyDescent="0.3">
      <c r="C1513" s="178"/>
      <c r="D1513" s="215"/>
      <c r="E1513" s="215"/>
      <c r="F1513" s="215"/>
    </row>
    <row r="1514" spans="3:6" ht="24.95" customHeight="1" x14ac:dyDescent="0.3">
      <c r="C1514" s="178"/>
      <c r="D1514" s="215"/>
      <c r="E1514" s="215"/>
      <c r="F1514" s="215"/>
    </row>
    <row r="1515" spans="3:6" ht="24.95" customHeight="1" x14ac:dyDescent="0.3">
      <c r="C1515" s="178"/>
      <c r="D1515" s="215"/>
      <c r="E1515" s="215"/>
      <c r="F1515" s="215"/>
    </row>
    <row r="1516" spans="3:6" ht="24.95" customHeight="1" x14ac:dyDescent="0.3">
      <c r="C1516" s="178"/>
      <c r="D1516" s="215"/>
      <c r="E1516" s="215"/>
      <c r="F1516" s="215"/>
    </row>
    <row r="1517" spans="3:6" ht="24.95" customHeight="1" x14ac:dyDescent="0.3">
      <c r="C1517" s="178"/>
      <c r="D1517" s="215"/>
      <c r="E1517" s="215"/>
      <c r="F1517" s="215"/>
    </row>
    <row r="1518" spans="3:6" ht="24.95" customHeight="1" x14ac:dyDescent="0.3">
      <c r="C1518" s="178"/>
      <c r="D1518" s="215"/>
      <c r="E1518" s="215"/>
      <c r="F1518" s="215"/>
    </row>
    <row r="1519" spans="3:6" ht="24.95" customHeight="1" x14ac:dyDescent="0.3">
      <c r="C1519" s="178"/>
      <c r="D1519" s="215"/>
      <c r="E1519" s="215"/>
      <c r="F1519" s="215"/>
    </row>
    <row r="1520" spans="3:6" ht="24.95" customHeight="1" x14ac:dyDescent="0.3">
      <c r="C1520" s="178"/>
      <c r="D1520" s="215"/>
      <c r="E1520" s="215"/>
      <c r="F1520" s="215"/>
    </row>
    <row r="1521" spans="3:6" ht="24.95" customHeight="1" x14ac:dyDescent="0.3">
      <c r="C1521" s="178"/>
      <c r="D1521" s="215"/>
      <c r="E1521" s="215"/>
      <c r="F1521" s="215"/>
    </row>
    <row r="1522" spans="3:6" ht="24.95" customHeight="1" x14ac:dyDescent="0.3">
      <c r="C1522" s="178"/>
      <c r="D1522" s="215"/>
      <c r="E1522" s="215"/>
      <c r="F1522" s="215"/>
    </row>
    <row r="1523" spans="3:6" ht="24.95" customHeight="1" x14ac:dyDescent="0.3">
      <c r="C1523" s="178"/>
      <c r="D1523" s="215"/>
      <c r="E1523" s="215"/>
      <c r="F1523" s="215"/>
    </row>
    <row r="1524" spans="3:6" ht="24.95" customHeight="1" x14ac:dyDescent="0.3">
      <c r="C1524" s="178"/>
      <c r="D1524" s="215"/>
      <c r="E1524" s="215"/>
      <c r="F1524" s="215"/>
    </row>
    <row r="1525" spans="3:6" ht="24.95" customHeight="1" x14ac:dyDescent="0.3">
      <c r="C1525" s="178"/>
      <c r="D1525" s="215"/>
      <c r="E1525" s="215"/>
      <c r="F1525" s="215"/>
    </row>
    <row r="1526" spans="3:6" ht="24.95" customHeight="1" x14ac:dyDescent="0.3">
      <c r="C1526" s="178"/>
      <c r="D1526" s="215"/>
      <c r="E1526" s="215"/>
      <c r="F1526" s="215"/>
    </row>
    <row r="1527" spans="3:6" ht="24.95" customHeight="1" x14ac:dyDescent="0.3">
      <c r="C1527" s="178"/>
      <c r="D1527" s="215"/>
      <c r="E1527" s="215"/>
      <c r="F1527" s="215"/>
    </row>
    <row r="1528" spans="3:6" ht="24.95" customHeight="1" x14ac:dyDescent="0.3">
      <c r="C1528" s="178"/>
      <c r="D1528" s="215"/>
      <c r="E1528" s="215"/>
      <c r="F1528" s="215"/>
    </row>
    <row r="1529" spans="3:6" ht="24.95" customHeight="1" x14ac:dyDescent="0.3">
      <c r="C1529" s="178"/>
      <c r="D1529" s="215"/>
      <c r="E1529" s="215"/>
      <c r="F1529" s="215"/>
    </row>
    <row r="1530" spans="3:6" ht="24.95" customHeight="1" x14ac:dyDescent="0.3">
      <c r="C1530" s="178"/>
      <c r="D1530" s="215"/>
      <c r="E1530" s="215"/>
      <c r="F1530" s="215"/>
    </row>
    <row r="1531" spans="3:6" ht="24.95" customHeight="1" x14ac:dyDescent="0.3">
      <c r="C1531" s="178"/>
      <c r="D1531" s="215"/>
      <c r="E1531" s="215"/>
      <c r="F1531" s="215"/>
    </row>
    <row r="1532" spans="3:6" ht="24.95" customHeight="1" x14ac:dyDescent="0.3">
      <c r="C1532" s="178"/>
      <c r="D1532" s="215"/>
      <c r="E1532" s="215"/>
      <c r="F1532" s="215"/>
    </row>
    <row r="1533" spans="3:6" ht="24.95" customHeight="1" x14ac:dyDescent="0.3">
      <c r="C1533" s="178"/>
      <c r="D1533" s="215"/>
      <c r="E1533" s="215"/>
      <c r="F1533" s="215"/>
    </row>
    <row r="1534" spans="3:6" ht="24.95" customHeight="1" x14ac:dyDescent="0.3">
      <c r="C1534" s="178"/>
      <c r="D1534" s="215"/>
      <c r="E1534" s="215"/>
      <c r="F1534" s="215"/>
    </row>
    <row r="1535" spans="3:6" ht="24.95" customHeight="1" x14ac:dyDescent="0.3">
      <c r="C1535" s="178"/>
      <c r="D1535" s="215"/>
      <c r="E1535" s="215"/>
      <c r="F1535" s="215"/>
    </row>
    <row r="1536" spans="3:6" ht="24.95" customHeight="1" x14ac:dyDescent="0.3">
      <c r="C1536" s="178"/>
      <c r="D1536" s="215"/>
      <c r="E1536" s="215"/>
      <c r="F1536" s="215"/>
    </row>
    <row r="1537" spans="3:6" ht="24.95" customHeight="1" x14ac:dyDescent="0.3">
      <c r="C1537" s="178"/>
      <c r="D1537" s="215"/>
      <c r="E1537" s="215"/>
      <c r="F1537" s="215"/>
    </row>
    <row r="1538" spans="3:6" ht="24.95" customHeight="1" x14ac:dyDescent="0.3">
      <c r="C1538" s="178"/>
      <c r="D1538" s="215"/>
      <c r="E1538" s="215"/>
      <c r="F1538" s="215"/>
    </row>
    <row r="1539" spans="3:6" ht="24.95" customHeight="1" x14ac:dyDescent="0.3">
      <c r="C1539" s="178"/>
      <c r="D1539" s="215"/>
      <c r="E1539" s="215"/>
      <c r="F1539" s="215"/>
    </row>
    <row r="1540" spans="3:6" ht="24.95" customHeight="1" x14ac:dyDescent="0.3">
      <c r="C1540" s="178"/>
      <c r="D1540" s="215"/>
      <c r="E1540" s="215"/>
      <c r="F1540" s="215"/>
    </row>
    <row r="1541" spans="3:6" ht="24.95" customHeight="1" x14ac:dyDescent="0.3">
      <c r="C1541" s="178"/>
      <c r="D1541" s="215"/>
      <c r="E1541" s="215"/>
      <c r="F1541" s="215"/>
    </row>
    <row r="1542" spans="3:6" ht="24.95" customHeight="1" x14ac:dyDescent="0.3">
      <c r="C1542" s="178"/>
      <c r="D1542" s="215"/>
      <c r="E1542" s="215"/>
      <c r="F1542" s="215"/>
    </row>
    <row r="1543" spans="3:6" ht="24.95" customHeight="1" x14ac:dyDescent="0.3">
      <c r="C1543" s="178"/>
      <c r="D1543" s="215"/>
      <c r="E1543" s="215"/>
      <c r="F1543" s="215"/>
    </row>
    <row r="1544" spans="3:6" ht="24.95" customHeight="1" x14ac:dyDescent="0.3">
      <c r="C1544" s="178"/>
      <c r="D1544" s="215"/>
      <c r="E1544" s="215"/>
      <c r="F1544" s="215"/>
    </row>
    <row r="1545" spans="3:6" ht="24.95" customHeight="1" x14ac:dyDescent="0.3">
      <c r="C1545" s="178"/>
      <c r="D1545" s="215"/>
      <c r="E1545" s="215"/>
      <c r="F1545" s="215"/>
    </row>
    <row r="1546" spans="3:6" ht="24.95" customHeight="1" x14ac:dyDescent="0.3">
      <c r="C1546" s="178"/>
      <c r="D1546" s="215"/>
      <c r="E1546" s="215"/>
      <c r="F1546" s="215"/>
    </row>
    <row r="1547" spans="3:6" ht="24.95" customHeight="1" x14ac:dyDescent="0.3">
      <c r="C1547" s="178"/>
      <c r="D1547" s="215"/>
      <c r="E1547" s="215"/>
      <c r="F1547" s="215"/>
    </row>
    <row r="1548" spans="3:6" ht="24.95" customHeight="1" x14ac:dyDescent="0.3">
      <c r="C1548" s="178"/>
      <c r="D1548" s="215"/>
      <c r="E1548" s="215"/>
      <c r="F1548" s="215"/>
    </row>
    <row r="1549" spans="3:6" ht="24.95" customHeight="1" x14ac:dyDescent="0.3">
      <c r="C1549" s="178"/>
      <c r="D1549" s="215"/>
      <c r="E1549" s="215"/>
      <c r="F1549" s="215"/>
    </row>
    <row r="1550" spans="3:6" ht="24.95" customHeight="1" x14ac:dyDescent="0.3">
      <c r="C1550" s="178"/>
      <c r="D1550" s="215"/>
      <c r="E1550" s="215"/>
      <c r="F1550" s="215"/>
    </row>
    <row r="1551" spans="3:6" ht="24.95" customHeight="1" x14ac:dyDescent="0.3">
      <c r="C1551" s="178"/>
      <c r="D1551" s="215"/>
      <c r="E1551" s="215"/>
      <c r="F1551" s="215"/>
    </row>
    <row r="1552" spans="3:6" ht="24.95" customHeight="1" x14ac:dyDescent="0.3">
      <c r="C1552" s="178"/>
      <c r="D1552" s="215"/>
      <c r="E1552" s="215"/>
      <c r="F1552" s="215"/>
    </row>
    <row r="1553" spans="3:6" ht="24.95" customHeight="1" x14ac:dyDescent="0.3">
      <c r="C1553" s="178"/>
      <c r="D1553" s="215"/>
      <c r="E1553" s="215"/>
      <c r="F1553" s="215"/>
    </row>
    <row r="1554" spans="3:6" ht="24.95" customHeight="1" x14ac:dyDescent="0.3">
      <c r="C1554" s="178"/>
      <c r="D1554" s="215"/>
      <c r="E1554" s="215"/>
      <c r="F1554" s="215"/>
    </row>
    <row r="1555" spans="3:6" ht="24.95" customHeight="1" x14ac:dyDescent="0.3">
      <c r="C1555" s="178"/>
      <c r="D1555" s="215"/>
      <c r="E1555" s="215"/>
      <c r="F1555" s="215"/>
    </row>
    <row r="1556" spans="3:6" ht="24.95" customHeight="1" x14ac:dyDescent="0.3">
      <c r="C1556" s="178"/>
      <c r="D1556" s="215"/>
      <c r="E1556" s="215"/>
      <c r="F1556" s="215"/>
    </row>
    <row r="1557" spans="3:6" ht="24.95" customHeight="1" x14ac:dyDescent="0.3">
      <c r="C1557" s="178"/>
      <c r="D1557" s="215"/>
      <c r="E1557" s="215"/>
      <c r="F1557" s="215"/>
    </row>
    <row r="1558" spans="3:6" ht="24.95" customHeight="1" x14ac:dyDescent="0.3">
      <c r="C1558" s="178"/>
      <c r="D1558" s="215"/>
      <c r="E1558" s="215"/>
      <c r="F1558" s="215"/>
    </row>
    <row r="1559" spans="3:6" ht="24.95" customHeight="1" x14ac:dyDescent="0.3">
      <c r="C1559" s="178"/>
      <c r="D1559" s="215"/>
      <c r="E1559" s="215"/>
      <c r="F1559" s="215"/>
    </row>
    <row r="1560" spans="3:6" ht="24.95" customHeight="1" x14ac:dyDescent="0.3">
      <c r="C1560" s="178"/>
      <c r="D1560" s="215"/>
      <c r="E1560" s="215"/>
      <c r="F1560" s="215"/>
    </row>
    <row r="1561" spans="3:6" ht="24.95" customHeight="1" x14ac:dyDescent="0.3">
      <c r="C1561" s="178"/>
      <c r="D1561" s="215"/>
      <c r="E1561" s="215"/>
      <c r="F1561" s="215"/>
    </row>
    <row r="1562" spans="3:6" ht="24.95" customHeight="1" x14ac:dyDescent="0.3">
      <c r="C1562" s="178"/>
      <c r="D1562" s="215"/>
      <c r="E1562" s="215"/>
      <c r="F1562" s="215"/>
    </row>
    <row r="1563" spans="3:6" ht="24.95" customHeight="1" x14ac:dyDescent="0.3">
      <c r="C1563" s="178"/>
      <c r="D1563" s="215"/>
      <c r="E1563" s="215"/>
      <c r="F1563" s="215"/>
    </row>
    <row r="1564" spans="3:6" ht="24.95" customHeight="1" x14ac:dyDescent="0.3">
      <c r="C1564" s="178"/>
      <c r="D1564" s="215"/>
      <c r="E1564" s="215"/>
      <c r="F1564" s="215"/>
    </row>
    <row r="1565" spans="3:6" ht="24.95" customHeight="1" x14ac:dyDescent="0.3">
      <c r="C1565" s="178"/>
      <c r="D1565" s="215"/>
      <c r="E1565" s="215"/>
      <c r="F1565" s="215"/>
    </row>
    <row r="1566" spans="3:6" ht="24.95" customHeight="1" x14ac:dyDescent="0.3">
      <c r="C1566" s="178"/>
      <c r="D1566" s="215"/>
      <c r="E1566" s="215"/>
      <c r="F1566" s="215"/>
    </row>
    <row r="1567" spans="3:6" ht="24.95" customHeight="1" x14ac:dyDescent="0.3">
      <c r="C1567" s="178"/>
      <c r="D1567" s="215"/>
      <c r="E1567" s="215"/>
      <c r="F1567" s="215"/>
    </row>
    <row r="1568" spans="3:6" ht="24.95" customHeight="1" x14ac:dyDescent="0.3">
      <c r="C1568" s="178"/>
      <c r="D1568" s="215"/>
      <c r="E1568" s="215"/>
      <c r="F1568" s="215"/>
    </row>
    <row r="1569" spans="3:6" ht="24.95" customHeight="1" x14ac:dyDescent="0.3">
      <c r="C1569" s="178"/>
      <c r="D1569" s="215"/>
      <c r="E1569" s="215"/>
      <c r="F1569" s="215"/>
    </row>
    <row r="1570" spans="3:6" ht="24.95" customHeight="1" x14ac:dyDescent="0.3">
      <c r="C1570" s="178"/>
      <c r="D1570" s="215"/>
      <c r="E1570" s="215"/>
      <c r="F1570" s="215"/>
    </row>
    <row r="1571" spans="3:6" ht="24.95" customHeight="1" x14ac:dyDescent="0.3">
      <c r="C1571" s="178"/>
      <c r="D1571" s="215"/>
      <c r="E1571" s="215"/>
      <c r="F1571" s="215"/>
    </row>
    <row r="1572" spans="3:6" ht="24.95" customHeight="1" x14ac:dyDescent="0.3">
      <c r="C1572" s="178"/>
      <c r="D1572" s="215"/>
      <c r="E1572" s="215"/>
      <c r="F1572" s="215"/>
    </row>
    <row r="1573" spans="3:6" ht="24.95" customHeight="1" x14ac:dyDescent="0.3">
      <c r="C1573" s="178"/>
      <c r="D1573" s="215"/>
      <c r="E1573" s="215"/>
      <c r="F1573" s="215"/>
    </row>
    <row r="1574" spans="3:6" ht="24.95" customHeight="1" x14ac:dyDescent="0.3">
      <c r="C1574" s="178"/>
      <c r="D1574" s="215"/>
      <c r="E1574" s="215"/>
      <c r="F1574" s="215"/>
    </row>
    <row r="1575" spans="3:6" ht="24.95" customHeight="1" x14ac:dyDescent="0.3">
      <c r="C1575" s="178"/>
      <c r="D1575" s="215"/>
      <c r="E1575" s="215"/>
      <c r="F1575" s="215"/>
    </row>
    <row r="1576" spans="3:6" ht="24.95" customHeight="1" x14ac:dyDescent="0.3">
      <c r="C1576" s="178"/>
      <c r="D1576" s="215"/>
      <c r="E1576" s="215"/>
      <c r="F1576" s="215"/>
    </row>
    <row r="1577" spans="3:6" ht="24.95" customHeight="1" x14ac:dyDescent="0.3">
      <c r="C1577" s="178"/>
      <c r="D1577" s="215"/>
      <c r="E1577" s="215"/>
      <c r="F1577" s="215"/>
    </row>
    <row r="1578" spans="3:6" ht="24.95" customHeight="1" x14ac:dyDescent="0.3">
      <c r="C1578" s="178"/>
      <c r="D1578" s="215"/>
      <c r="E1578" s="215"/>
      <c r="F1578" s="215"/>
    </row>
    <row r="1579" spans="3:6" ht="24.95" customHeight="1" x14ac:dyDescent="0.3">
      <c r="C1579" s="178"/>
      <c r="D1579" s="215"/>
      <c r="E1579" s="215"/>
      <c r="F1579" s="215"/>
    </row>
    <row r="1580" spans="3:6" ht="24.95" customHeight="1" x14ac:dyDescent="0.3">
      <c r="C1580" s="178"/>
      <c r="D1580" s="215"/>
      <c r="E1580" s="215"/>
      <c r="F1580" s="215"/>
    </row>
    <row r="1581" spans="3:6" ht="24.95" customHeight="1" x14ac:dyDescent="0.3">
      <c r="C1581" s="178"/>
      <c r="D1581" s="215"/>
      <c r="E1581" s="215"/>
      <c r="F1581" s="215"/>
    </row>
    <row r="1582" spans="3:6" ht="24.95" customHeight="1" x14ac:dyDescent="0.3">
      <c r="C1582" s="178"/>
      <c r="D1582" s="215"/>
      <c r="E1582" s="215"/>
      <c r="F1582" s="215"/>
    </row>
    <row r="1583" spans="3:6" ht="24.95" customHeight="1" x14ac:dyDescent="0.3">
      <c r="C1583" s="178"/>
      <c r="D1583" s="215"/>
      <c r="E1583" s="215"/>
      <c r="F1583" s="215"/>
    </row>
    <row r="1584" spans="3:6" ht="24.95" customHeight="1" x14ac:dyDescent="0.3">
      <c r="C1584" s="178"/>
      <c r="D1584" s="215"/>
      <c r="E1584" s="215"/>
      <c r="F1584" s="215"/>
    </row>
    <row r="1585" spans="3:6" ht="24.95" customHeight="1" x14ac:dyDescent="0.3">
      <c r="C1585" s="178"/>
      <c r="D1585" s="215"/>
      <c r="E1585" s="215"/>
      <c r="F1585" s="215"/>
    </row>
    <row r="1586" spans="3:6" ht="24.95" customHeight="1" x14ac:dyDescent="0.3">
      <c r="C1586" s="178"/>
      <c r="D1586" s="215"/>
      <c r="E1586" s="215"/>
      <c r="F1586" s="215"/>
    </row>
    <row r="1587" spans="3:6" ht="24.95" customHeight="1" x14ac:dyDescent="0.3">
      <c r="C1587" s="178"/>
      <c r="D1587" s="215"/>
      <c r="E1587" s="215"/>
      <c r="F1587" s="215"/>
    </row>
    <row r="1588" spans="3:6" ht="24.95" customHeight="1" x14ac:dyDescent="0.3">
      <c r="C1588" s="178"/>
      <c r="D1588" s="215"/>
      <c r="E1588" s="215"/>
      <c r="F1588" s="215"/>
    </row>
    <row r="1589" spans="3:6" ht="24.95" customHeight="1" x14ac:dyDescent="0.3">
      <c r="C1589" s="178"/>
      <c r="D1589" s="215"/>
      <c r="E1589" s="215"/>
      <c r="F1589" s="215"/>
    </row>
    <row r="1590" spans="3:6" ht="24.95" customHeight="1" x14ac:dyDescent="0.3">
      <c r="C1590" s="178"/>
      <c r="D1590" s="215"/>
      <c r="E1590" s="215"/>
      <c r="F1590" s="215"/>
    </row>
    <row r="1591" spans="3:6" ht="24.95" customHeight="1" x14ac:dyDescent="0.3">
      <c r="C1591" s="178"/>
      <c r="D1591" s="215"/>
      <c r="E1591" s="215"/>
      <c r="F1591" s="215"/>
    </row>
    <row r="1592" spans="3:6" ht="24.95" customHeight="1" x14ac:dyDescent="0.3">
      <c r="C1592" s="178"/>
      <c r="D1592" s="215"/>
      <c r="E1592" s="215"/>
      <c r="F1592" s="215"/>
    </row>
    <row r="1593" spans="3:6" ht="24.95" customHeight="1" x14ac:dyDescent="0.3">
      <c r="C1593" s="178"/>
      <c r="D1593" s="215"/>
      <c r="E1593" s="215"/>
      <c r="F1593" s="215"/>
    </row>
    <row r="1594" spans="3:6" ht="24.95" customHeight="1" x14ac:dyDescent="0.3">
      <c r="C1594" s="178"/>
      <c r="D1594" s="215"/>
      <c r="E1594" s="215"/>
      <c r="F1594" s="215"/>
    </row>
    <row r="1595" spans="3:6" ht="24.95" customHeight="1" x14ac:dyDescent="0.3">
      <c r="C1595" s="178"/>
      <c r="D1595" s="215"/>
      <c r="E1595" s="215"/>
      <c r="F1595" s="215"/>
    </row>
    <row r="1596" spans="3:6" ht="24.95" customHeight="1" x14ac:dyDescent="0.3">
      <c r="C1596" s="178"/>
      <c r="D1596" s="215"/>
      <c r="E1596" s="215"/>
      <c r="F1596" s="215"/>
    </row>
    <row r="1597" spans="3:6" ht="24.95" customHeight="1" x14ac:dyDescent="0.3">
      <c r="C1597" s="178"/>
      <c r="D1597" s="215"/>
      <c r="E1597" s="215"/>
      <c r="F1597" s="215"/>
    </row>
    <row r="1598" spans="3:6" ht="24.95" customHeight="1" x14ac:dyDescent="0.3">
      <c r="C1598" s="178"/>
      <c r="D1598" s="215"/>
      <c r="E1598" s="215"/>
      <c r="F1598" s="215"/>
    </row>
    <row r="1599" spans="3:6" ht="24.95" customHeight="1" x14ac:dyDescent="0.3">
      <c r="C1599" s="178"/>
      <c r="D1599" s="215"/>
      <c r="E1599" s="215"/>
      <c r="F1599" s="215"/>
    </row>
    <row r="1600" spans="3:6" ht="24.95" customHeight="1" x14ac:dyDescent="0.3">
      <c r="C1600" s="178"/>
      <c r="D1600" s="215"/>
      <c r="E1600" s="215"/>
      <c r="F1600" s="215"/>
    </row>
    <row r="1601" spans="3:6" ht="24.95" customHeight="1" x14ac:dyDescent="0.3">
      <c r="C1601" s="178"/>
      <c r="D1601" s="215"/>
      <c r="E1601" s="215"/>
      <c r="F1601" s="215"/>
    </row>
    <row r="1602" spans="3:6" ht="24.95" customHeight="1" x14ac:dyDescent="0.3">
      <c r="C1602" s="178"/>
      <c r="D1602" s="215"/>
      <c r="E1602" s="215"/>
      <c r="F1602" s="215"/>
    </row>
    <row r="1603" spans="3:6" ht="24.95" customHeight="1" x14ac:dyDescent="0.3">
      <c r="C1603" s="178"/>
      <c r="D1603" s="215"/>
      <c r="E1603" s="215"/>
      <c r="F1603" s="215"/>
    </row>
    <row r="1604" spans="3:6" ht="24.95" customHeight="1" x14ac:dyDescent="0.3">
      <c r="C1604" s="178"/>
      <c r="D1604" s="215"/>
      <c r="E1604" s="215"/>
      <c r="F1604" s="215"/>
    </row>
    <row r="1605" spans="3:6" ht="24.95" customHeight="1" x14ac:dyDescent="0.3">
      <c r="C1605" s="178"/>
      <c r="D1605" s="215"/>
      <c r="E1605" s="215"/>
      <c r="F1605" s="215"/>
    </row>
    <row r="1606" spans="3:6" ht="24.95" customHeight="1" x14ac:dyDescent="0.3">
      <c r="C1606" s="178"/>
      <c r="D1606" s="215"/>
      <c r="E1606" s="215"/>
      <c r="F1606" s="215"/>
    </row>
    <row r="1607" spans="3:6" ht="24.95" customHeight="1" x14ac:dyDescent="0.3">
      <c r="C1607" s="178"/>
      <c r="D1607" s="215"/>
      <c r="E1607" s="215"/>
      <c r="F1607" s="215"/>
    </row>
    <row r="1608" spans="3:6" ht="24.95" customHeight="1" x14ac:dyDescent="0.3">
      <c r="C1608" s="178"/>
      <c r="D1608" s="215"/>
      <c r="E1608" s="215"/>
      <c r="F1608" s="215"/>
    </row>
    <row r="1609" spans="3:6" ht="24.95" customHeight="1" x14ac:dyDescent="0.3">
      <c r="C1609" s="178"/>
      <c r="D1609" s="215"/>
      <c r="E1609" s="215"/>
      <c r="F1609" s="215"/>
    </row>
    <row r="1610" spans="3:6" ht="24.95" customHeight="1" x14ac:dyDescent="0.3">
      <c r="C1610" s="178"/>
      <c r="D1610" s="215"/>
      <c r="E1610" s="215"/>
      <c r="F1610" s="215"/>
    </row>
    <row r="1611" spans="3:6" ht="24.95" customHeight="1" x14ac:dyDescent="0.3">
      <c r="C1611" s="178"/>
      <c r="D1611" s="215"/>
      <c r="E1611" s="215"/>
      <c r="F1611" s="215"/>
    </row>
    <row r="1612" spans="3:6" ht="24.95" customHeight="1" x14ac:dyDescent="0.3">
      <c r="C1612" s="178"/>
      <c r="D1612" s="215"/>
      <c r="E1612" s="215"/>
      <c r="F1612" s="215"/>
    </row>
    <row r="1613" spans="3:6" ht="24.95" customHeight="1" x14ac:dyDescent="0.3">
      <c r="C1613" s="178"/>
      <c r="D1613" s="215"/>
      <c r="E1613" s="215"/>
      <c r="F1613" s="215"/>
    </row>
    <row r="1614" spans="3:6" ht="24.95" customHeight="1" x14ac:dyDescent="0.3">
      <c r="C1614" s="178"/>
      <c r="D1614" s="215"/>
      <c r="E1614" s="215"/>
      <c r="F1614" s="215"/>
    </row>
    <row r="1615" spans="3:6" ht="24.95" customHeight="1" x14ac:dyDescent="0.3">
      <c r="C1615" s="178"/>
      <c r="D1615" s="215"/>
      <c r="E1615" s="215"/>
      <c r="F1615" s="215"/>
    </row>
    <row r="1616" spans="3:6" ht="24.95" customHeight="1" x14ac:dyDescent="0.3">
      <c r="C1616" s="178"/>
      <c r="D1616" s="215"/>
      <c r="E1616" s="215"/>
      <c r="F1616" s="215"/>
    </row>
    <row r="1617" spans="3:6" ht="24.95" customHeight="1" x14ac:dyDescent="0.3">
      <c r="C1617" s="178"/>
      <c r="D1617" s="215"/>
      <c r="E1617" s="215"/>
      <c r="F1617" s="215"/>
    </row>
    <row r="1618" spans="3:6" ht="24.95" customHeight="1" x14ac:dyDescent="0.3">
      <c r="C1618" s="178"/>
      <c r="D1618" s="215"/>
      <c r="E1618" s="215"/>
      <c r="F1618" s="215"/>
    </row>
    <row r="1619" spans="3:6" ht="24.95" customHeight="1" x14ac:dyDescent="0.3">
      <c r="C1619" s="178"/>
      <c r="D1619" s="215"/>
      <c r="E1619" s="215"/>
      <c r="F1619" s="215"/>
    </row>
    <row r="1620" spans="3:6" ht="24.95" customHeight="1" x14ac:dyDescent="0.3">
      <c r="C1620" s="178"/>
      <c r="D1620" s="215"/>
      <c r="E1620" s="215"/>
      <c r="F1620" s="215"/>
    </row>
    <row r="1621" spans="3:6" ht="24.95" customHeight="1" x14ac:dyDescent="0.3">
      <c r="C1621" s="178"/>
      <c r="D1621" s="215"/>
      <c r="E1621" s="215"/>
      <c r="F1621" s="215"/>
    </row>
    <row r="1622" spans="3:6" ht="24.95" customHeight="1" x14ac:dyDescent="0.3">
      <c r="C1622" s="178"/>
      <c r="D1622" s="215"/>
      <c r="E1622" s="215"/>
      <c r="F1622" s="215"/>
    </row>
    <row r="1623" spans="3:6" ht="24.95" customHeight="1" x14ac:dyDescent="0.3">
      <c r="C1623" s="178"/>
      <c r="D1623" s="215"/>
      <c r="E1623" s="215"/>
      <c r="F1623" s="215"/>
    </row>
    <row r="1624" spans="3:6" ht="24.95" customHeight="1" x14ac:dyDescent="0.3">
      <c r="C1624" s="178"/>
      <c r="D1624" s="215"/>
      <c r="E1624" s="215"/>
      <c r="F1624" s="215"/>
    </row>
    <row r="1625" spans="3:6" ht="24.95" customHeight="1" x14ac:dyDescent="0.3">
      <c r="C1625" s="178"/>
      <c r="D1625" s="215"/>
      <c r="E1625" s="215"/>
      <c r="F1625" s="215"/>
    </row>
    <row r="1626" spans="3:6" ht="24.95" customHeight="1" x14ac:dyDescent="0.3">
      <c r="C1626" s="178"/>
      <c r="D1626" s="215"/>
      <c r="E1626" s="215"/>
      <c r="F1626" s="215"/>
    </row>
    <row r="1627" spans="3:6" ht="24.95" customHeight="1" x14ac:dyDescent="0.3">
      <c r="C1627" s="178"/>
      <c r="D1627" s="215"/>
      <c r="E1627" s="215"/>
      <c r="F1627" s="215"/>
    </row>
    <row r="1628" spans="3:6" ht="24.95" customHeight="1" x14ac:dyDescent="0.3">
      <c r="C1628" s="178"/>
      <c r="D1628" s="215"/>
      <c r="E1628" s="215"/>
      <c r="F1628" s="215"/>
    </row>
    <row r="1629" spans="3:6" ht="24.95" customHeight="1" x14ac:dyDescent="0.3">
      <c r="C1629" s="178"/>
      <c r="D1629" s="215"/>
      <c r="E1629" s="215"/>
      <c r="F1629" s="215"/>
    </row>
    <row r="1630" spans="3:6" ht="24.95" customHeight="1" x14ac:dyDescent="0.3">
      <c r="C1630" s="178"/>
      <c r="D1630" s="215"/>
      <c r="E1630" s="215"/>
      <c r="F1630" s="215"/>
    </row>
    <row r="1631" spans="3:6" ht="24.95" customHeight="1" x14ac:dyDescent="0.3">
      <c r="C1631" s="178"/>
      <c r="D1631" s="215"/>
      <c r="E1631" s="215"/>
      <c r="F1631" s="215"/>
    </row>
    <row r="1632" spans="3:6" ht="24.95" customHeight="1" x14ac:dyDescent="0.3">
      <c r="C1632" s="178"/>
      <c r="D1632" s="215"/>
      <c r="E1632" s="215"/>
      <c r="F1632" s="215"/>
    </row>
    <row r="1633" spans="3:6" ht="24.95" customHeight="1" x14ac:dyDescent="0.3">
      <c r="C1633" s="178"/>
      <c r="D1633" s="215"/>
      <c r="E1633" s="215"/>
      <c r="F1633" s="215"/>
    </row>
    <row r="1634" spans="3:6" ht="24.95" customHeight="1" x14ac:dyDescent="0.3">
      <c r="C1634" s="178"/>
      <c r="D1634" s="215"/>
      <c r="E1634" s="215"/>
      <c r="F1634" s="215"/>
    </row>
    <row r="1635" spans="3:6" ht="24.95" customHeight="1" x14ac:dyDescent="0.3">
      <c r="C1635" s="178"/>
      <c r="D1635" s="215"/>
      <c r="E1635" s="215"/>
      <c r="F1635" s="215"/>
    </row>
    <row r="1636" spans="3:6" ht="24.95" customHeight="1" x14ac:dyDescent="0.3">
      <c r="C1636" s="178"/>
      <c r="D1636" s="215"/>
      <c r="E1636" s="215"/>
      <c r="F1636" s="215"/>
    </row>
    <row r="1637" spans="3:6" ht="24.95" customHeight="1" x14ac:dyDescent="0.3">
      <c r="C1637" s="178"/>
      <c r="D1637" s="215"/>
      <c r="E1637" s="215"/>
      <c r="F1637" s="215"/>
    </row>
    <row r="1638" spans="3:6" ht="24.95" customHeight="1" x14ac:dyDescent="0.3">
      <c r="C1638" s="178"/>
      <c r="D1638" s="215"/>
      <c r="E1638" s="215"/>
      <c r="F1638" s="215"/>
    </row>
    <row r="1639" spans="3:6" ht="24.95" customHeight="1" x14ac:dyDescent="0.3">
      <c r="C1639" s="178"/>
      <c r="D1639" s="215"/>
      <c r="E1639" s="215"/>
      <c r="F1639" s="215"/>
    </row>
    <row r="1640" spans="3:6" ht="24.95" customHeight="1" x14ac:dyDescent="0.3">
      <c r="C1640" s="178"/>
      <c r="D1640" s="215"/>
      <c r="E1640" s="215"/>
      <c r="F1640" s="215"/>
    </row>
    <row r="1641" spans="3:6" ht="24.95" customHeight="1" x14ac:dyDescent="0.3">
      <c r="C1641" s="178"/>
      <c r="D1641" s="215"/>
      <c r="E1641" s="215"/>
      <c r="F1641" s="215"/>
    </row>
    <row r="1642" spans="3:6" ht="24.95" customHeight="1" x14ac:dyDescent="0.3">
      <c r="C1642" s="178"/>
      <c r="D1642" s="215"/>
      <c r="E1642" s="215"/>
      <c r="F1642" s="215"/>
    </row>
    <row r="1643" spans="3:6" ht="24.95" customHeight="1" x14ac:dyDescent="0.3">
      <c r="C1643" s="178"/>
      <c r="D1643" s="215"/>
      <c r="E1643" s="215"/>
      <c r="F1643" s="215"/>
    </row>
    <row r="1644" spans="3:6" ht="24.95" customHeight="1" x14ac:dyDescent="0.3">
      <c r="C1644" s="178"/>
      <c r="D1644" s="215"/>
      <c r="E1644" s="215"/>
      <c r="F1644" s="215"/>
    </row>
    <row r="1645" spans="3:6" ht="24.95" customHeight="1" x14ac:dyDescent="0.3">
      <c r="C1645" s="178"/>
      <c r="D1645" s="215"/>
      <c r="E1645" s="215"/>
      <c r="F1645" s="215"/>
    </row>
    <row r="1646" spans="3:6" ht="24.95" customHeight="1" x14ac:dyDescent="0.3">
      <c r="C1646" s="178"/>
      <c r="D1646" s="215"/>
      <c r="E1646" s="215"/>
      <c r="F1646" s="215"/>
    </row>
    <row r="1647" spans="3:6" ht="24.95" customHeight="1" x14ac:dyDescent="0.3">
      <c r="C1647" s="178"/>
      <c r="D1647" s="215"/>
      <c r="E1647" s="215"/>
      <c r="F1647" s="215"/>
    </row>
    <row r="1648" spans="3:6" ht="24.95" customHeight="1" x14ac:dyDescent="0.3">
      <c r="C1648" s="178"/>
      <c r="D1648" s="215"/>
      <c r="E1648" s="215"/>
      <c r="F1648" s="215"/>
    </row>
    <row r="1649" spans="3:6" ht="24.95" customHeight="1" x14ac:dyDescent="0.3">
      <c r="C1649" s="178"/>
      <c r="D1649" s="215"/>
      <c r="E1649" s="215"/>
      <c r="F1649" s="215"/>
    </row>
    <row r="1650" spans="3:6" ht="24.95" customHeight="1" x14ac:dyDescent="0.3">
      <c r="C1650" s="178"/>
      <c r="D1650" s="215"/>
      <c r="E1650" s="215"/>
      <c r="F1650" s="215"/>
    </row>
    <row r="1651" spans="3:6" ht="24.95" customHeight="1" x14ac:dyDescent="0.3">
      <c r="C1651" s="178"/>
      <c r="D1651" s="215"/>
      <c r="E1651" s="215"/>
      <c r="F1651" s="215"/>
    </row>
    <row r="1652" spans="3:6" ht="24.95" customHeight="1" x14ac:dyDescent="0.3">
      <c r="C1652" s="178"/>
      <c r="D1652" s="215"/>
      <c r="E1652" s="215"/>
      <c r="F1652" s="215"/>
    </row>
    <row r="1653" spans="3:6" ht="24.95" customHeight="1" x14ac:dyDescent="0.3">
      <c r="C1653" s="178"/>
      <c r="D1653" s="215"/>
      <c r="E1653" s="215"/>
      <c r="F1653" s="215"/>
    </row>
    <row r="1654" spans="3:6" ht="24.95" customHeight="1" x14ac:dyDescent="0.3">
      <c r="C1654" s="178"/>
      <c r="D1654" s="215"/>
      <c r="E1654" s="215"/>
      <c r="F1654" s="215"/>
    </row>
    <row r="1655" spans="3:6" ht="24.95" customHeight="1" x14ac:dyDescent="0.3">
      <c r="C1655" s="178"/>
      <c r="D1655" s="215"/>
      <c r="E1655" s="215"/>
      <c r="F1655" s="215"/>
    </row>
    <row r="1656" spans="3:6" ht="24.95" customHeight="1" x14ac:dyDescent="0.3">
      <c r="C1656" s="178"/>
      <c r="D1656" s="215"/>
      <c r="E1656" s="215"/>
      <c r="F1656" s="215"/>
    </row>
    <row r="1657" spans="3:6" ht="24.95" customHeight="1" x14ac:dyDescent="0.3">
      <c r="C1657" s="178"/>
      <c r="D1657" s="215"/>
      <c r="E1657" s="215"/>
      <c r="F1657" s="215"/>
    </row>
    <row r="1658" spans="3:6" ht="24.95" customHeight="1" x14ac:dyDescent="0.3">
      <c r="C1658" s="178"/>
      <c r="D1658" s="215"/>
      <c r="E1658" s="215"/>
      <c r="F1658" s="215"/>
    </row>
    <row r="1659" spans="3:6" ht="24.95" customHeight="1" x14ac:dyDescent="0.3">
      <c r="C1659" s="178"/>
      <c r="D1659" s="215"/>
      <c r="E1659" s="215"/>
      <c r="F1659" s="215"/>
    </row>
    <row r="1660" spans="3:6" ht="24.95" customHeight="1" x14ac:dyDescent="0.3">
      <c r="C1660" s="178"/>
      <c r="D1660" s="215"/>
      <c r="E1660" s="215"/>
      <c r="F1660" s="215"/>
    </row>
    <row r="1661" spans="3:6" ht="24.95" customHeight="1" x14ac:dyDescent="0.3">
      <c r="C1661" s="178"/>
      <c r="D1661" s="215"/>
      <c r="E1661" s="215"/>
      <c r="F1661" s="215"/>
    </row>
    <row r="1662" spans="3:6" ht="24.95" customHeight="1" x14ac:dyDescent="0.3">
      <c r="C1662" s="178"/>
      <c r="D1662" s="215"/>
      <c r="E1662" s="215"/>
      <c r="F1662" s="215"/>
    </row>
    <row r="1663" spans="3:6" ht="24.95" customHeight="1" x14ac:dyDescent="0.3">
      <c r="C1663" s="178"/>
      <c r="D1663" s="215"/>
      <c r="E1663" s="215"/>
      <c r="F1663" s="215"/>
    </row>
    <row r="1664" spans="3:6" ht="24.95" customHeight="1" x14ac:dyDescent="0.3">
      <c r="C1664" s="178"/>
      <c r="D1664" s="215"/>
      <c r="E1664" s="215"/>
      <c r="F1664" s="215"/>
    </row>
    <row r="1665" spans="3:6" ht="24.95" customHeight="1" x14ac:dyDescent="0.3">
      <c r="C1665" s="178"/>
      <c r="D1665" s="215"/>
      <c r="E1665" s="215"/>
      <c r="F1665" s="215"/>
    </row>
    <row r="1666" spans="3:6" ht="24.95" customHeight="1" x14ac:dyDescent="0.3">
      <c r="C1666" s="178"/>
      <c r="D1666" s="215"/>
      <c r="E1666" s="215"/>
      <c r="F1666" s="215"/>
    </row>
    <row r="1667" spans="3:6" ht="24.95" customHeight="1" x14ac:dyDescent="0.3">
      <c r="C1667" s="178"/>
      <c r="D1667" s="215"/>
      <c r="E1667" s="215"/>
      <c r="F1667" s="215"/>
    </row>
    <row r="1668" spans="3:6" ht="24.95" customHeight="1" x14ac:dyDescent="0.3">
      <c r="C1668" s="178"/>
      <c r="D1668" s="215"/>
      <c r="E1668" s="215"/>
      <c r="F1668" s="215"/>
    </row>
    <row r="1669" spans="3:6" ht="24.95" customHeight="1" x14ac:dyDescent="0.3">
      <c r="C1669" s="178"/>
      <c r="D1669" s="215"/>
      <c r="E1669" s="215"/>
      <c r="F1669" s="215"/>
    </row>
    <row r="1670" spans="3:6" ht="24.95" customHeight="1" x14ac:dyDescent="0.3">
      <c r="C1670" s="178"/>
      <c r="D1670" s="215"/>
      <c r="E1670" s="215"/>
      <c r="F1670" s="215"/>
    </row>
    <row r="1671" spans="3:6" ht="24.95" customHeight="1" x14ac:dyDescent="0.3">
      <c r="C1671" s="178"/>
      <c r="D1671" s="215"/>
      <c r="E1671" s="215"/>
      <c r="F1671" s="215"/>
    </row>
    <row r="1672" spans="3:6" ht="24.95" customHeight="1" x14ac:dyDescent="0.3">
      <c r="C1672" s="178"/>
      <c r="D1672" s="215"/>
      <c r="E1672" s="215"/>
      <c r="F1672" s="215"/>
    </row>
    <row r="1673" spans="3:6" ht="24.95" customHeight="1" x14ac:dyDescent="0.3">
      <c r="C1673" s="178"/>
      <c r="D1673" s="215"/>
      <c r="E1673" s="215"/>
      <c r="F1673" s="215"/>
    </row>
    <row r="1674" spans="3:6" ht="24.95" customHeight="1" x14ac:dyDescent="0.3">
      <c r="C1674" s="178"/>
      <c r="D1674" s="215"/>
      <c r="E1674" s="215"/>
      <c r="F1674" s="215"/>
    </row>
    <row r="1675" spans="3:6" ht="24.95" customHeight="1" x14ac:dyDescent="0.3">
      <c r="C1675" s="178"/>
      <c r="D1675" s="215"/>
      <c r="E1675" s="215"/>
      <c r="F1675" s="215"/>
    </row>
    <row r="1676" spans="3:6" ht="24.95" customHeight="1" x14ac:dyDescent="0.3">
      <c r="C1676" s="178"/>
      <c r="D1676" s="215"/>
      <c r="E1676" s="215"/>
      <c r="F1676" s="215"/>
    </row>
    <row r="1677" spans="3:6" ht="24.95" customHeight="1" x14ac:dyDescent="0.3">
      <c r="C1677" s="178"/>
      <c r="D1677" s="215"/>
      <c r="E1677" s="215"/>
      <c r="F1677" s="215"/>
    </row>
    <row r="1678" spans="3:6" ht="24.95" customHeight="1" x14ac:dyDescent="0.3">
      <c r="C1678" s="178"/>
      <c r="D1678" s="215"/>
      <c r="E1678" s="215"/>
      <c r="F1678" s="215"/>
    </row>
    <row r="1679" spans="3:6" ht="24.95" customHeight="1" x14ac:dyDescent="0.3">
      <c r="C1679" s="178"/>
      <c r="D1679" s="215"/>
      <c r="E1679" s="215"/>
      <c r="F1679" s="215"/>
    </row>
    <row r="1680" spans="3:6" ht="24.95" customHeight="1" x14ac:dyDescent="0.3">
      <c r="C1680" s="178"/>
      <c r="D1680" s="215"/>
      <c r="E1680" s="215"/>
      <c r="F1680" s="215"/>
    </row>
    <row r="1681" spans="3:6" ht="24.95" customHeight="1" x14ac:dyDescent="0.3">
      <c r="C1681" s="178"/>
      <c r="D1681" s="215"/>
      <c r="E1681" s="215"/>
      <c r="F1681" s="215"/>
    </row>
    <row r="1682" spans="3:6" ht="24.95" customHeight="1" x14ac:dyDescent="0.3">
      <c r="C1682" s="178"/>
      <c r="D1682" s="215"/>
      <c r="E1682" s="215"/>
      <c r="F1682" s="215"/>
    </row>
    <row r="1683" spans="3:6" ht="24.95" customHeight="1" x14ac:dyDescent="0.3">
      <c r="C1683" s="178"/>
      <c r="D1683" s="215"/>
      <c r="E1683" s="215"/>
      <c r="F1683" s="215"/>
    </row>
    <row r="1684" spans="3:6" ht="24.95" customHeight="1" x14ac:dyDescent="0.3">
      <c r="C1684" s="178"/>
      <c r="D1684" s="215"/>
      <c r="E1684" s="215"/>
      <c r="F1684" s="215"/>
    </row>
    <row r="1685" spans="3:6" ht="24.95" customHeight="1" x14ac:dyDescent="0.3">
      <c r="C1685" s="178"/>
      <c r="D1685" s="215"/>
      <c r="E1685" s="215"/>
      <c r="F1685" s="215"/>
    </row>
    <row r="1686" spans="3:6" ht="24.95" customHeight="1" x14ac:dyDescent="0.3">
      <c r="C1686" s="178"/>
      <c r="D1686" s="215"/>
      <c r="E1686" s="215"/>
      <c r="F1686" s="215"/>
    </row>
    <row r="1687" spans="3:6" ht="24.95" customHeight="1" x14ac:dyDescent="0.3">
      <c r="C1687" s="178"/>
      <c r="D1687" s="215"/>
      <c r="E1687" s="215"/>
      <c r="F1687" s="215"/>
    </row>
    <row r="1688" spans="3:6" ht="24.95" customHeight="1" x14ac:dyDescent="0.3">
      <c r="C1688" s="178"/>
      <c r="D1688" s="215"/>
      <c r="E1688" s="215"/>
      <c r="F1688" s="215"/>
    </row>
    <row r="1689" spans="3:6" ht="24.95" customHeight="1" x14ac:dyDescent="0.3">
      <c r="C1689" s="178"/>
      <c r="D1689" s="215"/>
      <c r="E1689" s="215"/>
      <c r="F1689" s="215"/>
    </row>
    <row r="1690" spans="3:6" ht="24.95" customHeight="1" x14ac:dyDescent="0.3">
      <c r="C1690" s="178"/>
      <c r="D1690" s="215"/>
      <c r="E1690" s="215"/>
      <c r="F1690" s="215"/>
    </row>
    <row r="1691" spans="3:6" ht="24.95" customHeight="1" x14ac:dyDescent="0.3">
      <c r="C1691" s="178"/>
      <c r="D1691" s="215"/>
      <c r="E1691" s="215"/>
      <c r="F1691" s="215"/>
    </row>
    <row r="1692" spans="3:6" ht="24.95" customHeight="1" x14ac:dyDescent="0.3">
      <c r="C1692" s="178"/>
      <c r="D1692" s="215"/>
      <c r="E1692" s="215"/>
      <c r="F1692" s="215"/>
    </row>
    <row r="1693" spans="3:6" ht="24.95" customHeight="1" x14ac:dyDescent="0.3">
      <c r="C1693" s="178"/>
      <c r="D1693" s="215"/>
      <c r="E1693" s="215"/>
      <c r="F1693" s="215"/>
    </row>
    <row r="1694" spans="3:6" ht="24.95" customHeight="1" x14ac:dyDescent="0.3">
      <c r="C1694" s="178"/>
      <c r="D1694" s="215"/>
      <c r="E1694" s="215"/>
      <c r="F1694" s="215"/>
    </row>
    <row r="1695" spans="3:6" ht="24.95" customHeight="1" x14ac:dyDescent="0.3">
      <c r="C1695" s="178"/>
      <c r="D1695" s="215"/>
      <c r="E1695" s="215"/>
      <c r="F1695" s="215"/>
    </row>
    <row r="1696" spans="3:6" ht="24.95" customHeight="1" x14ac:dyDescent="0.3">
      <c r="C1696" s="178"/>
      <c r="D1696" s="215"/>
      <c r="E1696" s="215"/>
      <c r="F1696" s="215"/>
    </row>
    <row r="1697" spans="3:6" ht="24.95" customHeight="1" x14ac:dyDescent="0.3">
      <c r="C1697" s="178"/>
      <c r="D1697" s="215"/>
      <c r="E1697" s="215"/>
      <c r="F1697" s="215"/>
    </row>
    <row r="1698" spans="3:6" ht="24.95" customHeight="1" x14ac:dyDescent="0.3">
      <c r="C1698" s="178"/>
      <c r="D1698" s="215"/>
      <c r="E1698" s="215"/>
      <c r="F1698" s="215"/>
    </row>
    <row r="1699" spans="3:6" ht="24.95" customHeight="1" x14ac:dyDescent="0.3">
      <c r="C1699" s="178"/>
      <c r="D1699" s="215"/>
      <c r="E1699" s="215"/>
      <c r="F1699" s="215"/>
    </row>
    <row r="1700" spans="3:6" ht="24.95" customHeight="1" x14ac:dyDescent="0.3">
      <c r="C1700" s="178"/>
      <c r="D1700" s="215"/>
      <c r="E1700" s="215"/>
      <c r="F1700" s="215"/>
    </row>
    <row r="1701" spans="3:6" ht="24.95" customHeight="1" x14ac:dyDescent="0.3">
      <c r="C1701" s="178"/>
      <c r="D1701" s="215"/>
      <c r="E1701" s="215"/>
      <c r="F1701" s="215"/>
    </row>
    <row r="1702" spans="3:6" ht="24.95" customHeight="1" x14ac:dyDescent="0.3">
      <c r="C1702" s="178"/>
      <c r="D1702" s="215"/>
      <c r="E1702" s="215"/>
      <c r="F1702" s="215"/>
    </row>
    <row r="1703" spans="3:6" ht="24.95" customHeight="1" x14ac:dyDescent="0.3">
      <c r="C1703" s="178"/>
      <c r="D1703" s="215"/>
      <c r="E1703" s="215"/>
      <c r="F1703" s="215"/>
    </row>
    <row r="1704" spans="3:6" ht="24.95" customHeight="1" x14ac:dyDescent="0.3">
      <c r="C1704" s="178"/>
      <c r="D1704" s="215"/>
      <c r="E1704" s="215"/>
      <c r="F1704" s="215"/>
    </row>
    <row r="1705" spans="3:6" ht="24.95" customHeight="1" x14ac:dyDescent="0.3">
      <c r="C1705" s="178"/>
      <c r="D1705" s="215"/>
      <c r="E1705" s="215"/>
      <c r="F1705" s="215"/>
    </row>
    <row r="1706" spans="3:6" ht="24.95" customHeight="1" x14ac:dyDescent="0.3">
      <c r="C1706" s="178"/>
      <c r="D1706" s="215"/>
      <c r="E1706" s="215"/>
      <c r="F1706" s="215"/>
    </row>
    <row r="1707" spans="3:6" ht="24.95" customHeight="1" x14ac:dyDescent="0.3">
      <c r="C1707" s="178"/>
      <c r="D1707" s="215"/>
      <c r="E1707" s="215"/>
      <c r="F1707" s="215"/>
    </row>
    <row r="1708" spans="3:6" ht="24.95" customHeight="1" x14ac:dyDescent="0.3">
      <c r="C1708" s="178"/>
      <c r="D1708" s="215"/>
      <c r="E1708" s="215"/>
      <c r="F1708" s="215"/>
    </row>
    <row r="1709" spans="3:6" ht="24.95" customHeight="1" x14ac:dyDescent="0.3">
      <c r="C1709" s="178"/>
      <c r="D1709" s="215"/>
      <c r="E1709" s="215"/>
      <c r="F1709" s="215"/>
    </row>
    <row r="1710" spans="3:6" ht="24.95" customHeight="1" x14ac:dyDescent="0.3">
      <c r="C1710" s="178"/>
      <c r="D1710" s="215"/>
      <c r="E1710" s="215"/>
      <c r="F1710" s="215"/>
    </row>
    <row r="1711" spans="3:6" ht="24.95" customHeight="1" x14ac:dyDescent="0.3">
      <c r="C1711" s="178"/>
      <c r="D1711" s="215"/>
      <c r="E1711" s="215"/>
      <c r="F1711" s="215"/>
    </row>
    <row r="1712" spans="3:6" ht="24.95" customHeight="1" x14ac:dyDescent="0.3">
      <c r="C1712" s="178"/>
      <c r="D1712" s="215"/>
      <c r="E1712" s="215"/>
      <c r="F1712" s="215"/>
    </row>
    <row r="1713" spans="3:6" ht="24.95" customHeight="1" x14ac:dyDescent="0.3">
      <c r="C1713" s="178"/>
      <c r="D1713" s="215"/>
      <c r="E1713" s="215"/>
      <c r="F1713" s="215"/>
    </row>
    <row r="1714" spans="3:6" ht="24.95" customHeight="1" x14ac:dyDescent="0.3">
      <c r="C1714" s="178"/>
      <c r="D1714" s="215"/>
      <c r="E1714" s="215"/>
      <c r="F1714" s="215"/>
    </row>
    <row r="1715" spans="3:6" ht="24.95" customHeight="1" x14ac:dyDescent="0.3">
      <c r="C1715" s="178"/>
      <c r="D1715" s="215"/>
      <c r="E1715" s="215"/>
      <c r="F1715" s="215"/>
    </row>
    <row r="1716" spans="3:6" ht="24.95" customHeight="1" x14ac:dyDescent="0.3">
      <c r="C1716" s="178"/>
      <c r="D1716" s="215"/>
      <c r="E1716" s="215"/>
      <c r="F1716" s="215"/>
    </row>
    <row r="1717" spans="3:6" ht="24.95" customHeight="1" x14ac:dyDescent="0.3">
      <c r="C1717" s="178"/>
      <c r="D1717" s="215"/>
      <c r="E1717" s="215"/>
      <c r="F1717" s="215"/>
    </row>
    <row r="1718" spans="3:6" ht="24.95" customHeight="1" x14ac:dyDescent="0.3">
      <c r="C1718" s="178"/>
      <c r="D1718" s="215"/>
      <c r="E1718" s="215"/>
      <c r="F1718" s="215"/>
    </row>
    <row r="1719" spans="3:6" ht="24.95" customHeight="1" x14ac:dyDescent="0.3">
      <c r="C1719" s="178"/>
      <c r="D1719" s="215"/>
      <c r="E1719" s="215"/>
      <c r="F1719" s="215"/>
    </row>
    <row r="1720" spans="3:6" ht="24.95" customHeight="1" x14ac:dyDescent="0.3">
      <c r="C1720" s="178"/>
      <c r="D1720" s="215"/>
      <c r="E1720" s="215"/>
      <c r="F1720" s="215"/>
    </row>
    <row r="1721" spans="3:6" ht="24.95" customHeight="1" x14ac:dyDescent="0.3">
      <c r="C1721" s="178"/>
      <c r="D1721" s="215"/>
      <c r="E1721" s="215"/>
      <c r="F1721" s="215"/>
    </row>
    <row r="1722" spans="3:6" ht="24.95" customHeight="1" x14ac:dyDescent="0.3">
      <c r="C1722" s="178"/>
      <c r="D1722" s="215"/>
      <c r="E1722" s="215"/>
      <c r="F1722" s="215"/>
    </row>
    <row r="1723" spans="3:6" ht="24.95" customHeight="1" x14ac:dyDescent="0.3">
      <c r="C1723" s="178"/>
      <c r="D1723" s="215"/>
      <c r="E1723" s="215"/>
      <c r="F1723" s="215"/>
    </row>
    <row r="1724" spans="3:6" ht="24.95" customHeight="1" x14ac:dyDescent="0.3">
      <c r="C1724" s="178"/>
      <c r="D1724" s="215"/>
      <c r="E1724" s="215"/>
      <c r="F1724" s="215"/>
    </row>
    <row r="1725" spans="3:6" ht="24.95" customHeight="1" x14ac:dyDescent="0.3">
      <c r="C1725" s="178"/>
      <c r="D1725" s="215"/>
      <c r="E1725" s="215"/>
      <c r="F1725" s="215"/>
    </row>
    <row r="1726" spans="3:6" ht="24.95" customHeight="1" x14ac:dyDescent="0.3">
      <c r="C1726" s="178"/>
      <c r="D1726" s="215"/>
      <c r="E1726" s="215"/>
      <c r="F1726" s="215"/>
    </row>
    <row r="1727" spans="3:6" ht="24.95" customHeight="1" x14ac:dyDescent="0.3">
      <c r="C1727" s="178"/>
      <c r="D1727" s="215"/>
      <c r="E1727" s="215"/>
      <c r="F1727" s="215"/>
    </row>
    <row r="1728" spans="3:6" ht="24.95" customHeight="1" x14ac:dyDescent="0.3">
      <c r="C1728" s="178"/>
      <c r="D1728" s="215"/>
      <c r="E1728" s="215"/>
      <c r="F1728" s="215"/>
    </row>
    <row r="1729" spans="3:6" ht="24.95" customHeight="1" x14ac:dyDescent="0.3">
      <c r="C1729" s="178"/>
      <c r="D1729" s="215"/>
      <c r="E1729" s="215"/>
      <c r="F1729" s="215"/>
    </row>
    <row r="1730" spans="3:6" ht="24.95" customHeight="1" x14ac:dyDescent="0.3">
      <c r="C1730" s="178"/>
      <c r="D1730" s="215"/>
      <c r="E1730" s="215"/>
      <c r="F1730" s="215"/>
    </row>
    <row r="1731" spans="3:6" ht="24.95" customHeight="1" x14ac:dyDescent="0.3">
      <c r="C1731" s="178"/>
      <c r="D1731" s="215"/>
      <c r="E1731" s="215"/>
      <c r="F1731" s="215"/>
    </row>
    <row r="1732" spans="3:6" ht="24.95" customHeight="1" x14ac:dyDescent="0.3">
      <c r="C1732" s="178"/>
      <c r="D1732" s="215"/>
      <c r="E1732" s="215"/>
      <c r="F1732" s="215"/>
    </row>
    <row r="1733" spans="3:6" ht="24.95" customHeight="1" x14ac:dyDescent="0.3">
      <c r="C1733" s="178"/>
      <c r="D1733" s="215"/>
      <c r="E1733" s="215"/>
      <c r="F1733" s="215"/>
    </row>
    <row r="1734" spans="3:6" ht="24.95" customHeight="1" x14ac:dyDescent="0.3">
      <c r="C1734" s="178"/>
      <c r="D1734" s="215"/>
      <c r="E1734" s="215"/>
      <c r="F1734" s="215"/>
    </row>
    <row r="1735" spans="3:6" ht="24.95" customHeight="1" x14ac:dyDescent="0.3">
      <c r="C1735" s="178"/>
      <c r="D1735" s="215"/>
      <c r="E1735" s="215"/>
      <c r="F1735" s="215"/>
    </row>
    <row r="1736" spans="3:6" ht="24.95" customHeight="1" x14ac:dyDescent="0.3">
      <c r="C1736" s="178"/>
      <c r="D1736" s="215"/>
      <c r="E1736" s="215"/>
      <c r="F1736" s="215"/>
    </row>
    <row r="1737" spans="3:6" ht="24.95" customHeight="1" x14ac:dyDescent="0.3">
      <c r="C1737" s="178"/>
      <c r="D1737" s="215"/>
      <c r="E1737" s="215"/>
      <c r="F1737" s="215"/>
    </row>
    <row r="1738" spans="3:6" ht="24.95" customHeight="1" x14ac:dyDescent="0.3">
      <c r="C1738" s="178"/>
      <c r="D1738" s="215"/>
      <c r="E1738" s="215"/>
      <c r="F1738" s="215"/>
    </row>
    <row r="1739" spans="3:6" ht="24.95" customHeight="1" x14ac:dyDescent="0.3">
      <c r="C1739" s="178"/>
      <c r="D1739" s="215"/>
      <c r="E1739" s="215"/>
      <c r="F1739" s="215"/>
    </row>
    <row r="1740" spans="3:6" ht="24.95" customHeight="1" x14ac:dyDescent="0.3">
      <c r="C1740" s="178"/>
      <c r="D1740" s="215"/>
      <c r="E1740" s="215"/>
      <c r="F1740" s="215"/>
    </row>
    <row r="1741" spans="3:6" ht="24.95" customHeight="1" x14ac:dyDescent="0.3">
      <c r="C1741" s="178"/>
      <c r="D1741" s="215"/>
      <c r="E1741" s="215"/>
      <c r="F1741" s="215"/>
    </row>
    <row r="1742" spans="3:6" ht="24.95" customHeight="1" x14ac:dyDescent="0.3">
      <c r="C1742" s="178"/>
      <c r="D1742" s="215"/>
      <c r="E1742" s="215"/>
      <c r="F1742" s="215"/>
    </row>
    <row r="1743" spans="3:6" ht="24.95" customHeight="1" x14ac:dyDescent="0.3">
      <c r="C1743" s="178"/>
      <c r="D1743" s="215"/>
      <c r="E1743" s="215"/>
      <c r="F1743" s="215"/>
    </row>
    <row r="1744" spans="3:6" ht="24.95" customHeight="1" x14ac:dyDescent="0.3">
      <c r="C1744" s="178"/>
      <c r="D1744" s="215"/>
      <c r="E1744" s="215"/>
      <c r="F1744" s="215"/>
    </row>
    <row r="1745" spans="3:6" ht="24.95" customHeight="1" x14ac:dyDescent="0.3">
      <c r="C1745" s="178"/>
      <c r="D1745" s="215"/>
      <c r="E1745" s="215"/>
      <c r="F1745" s="215"/>
    </row>
    <row r="1746" spans="3:6" ht="24.95" customHeight="1" x14ac:dyDescent="0.3">
      <c r="C1746" s="178"/>
      <c r="D1746" s="215"/>
      <c r="E1746" s="215"/>
      <c r="F1746" s="215"/>
    </row>
    <row r="1747" spans="3:6" ht="24.95" customHeight="1" x14ac:dyDescent="0.3">
      <c r="C1747" s="178"/>
      <c r="D1747" s="215"/>
      <c r="E1747" s="215"/>
      <c r="F1747" s="215"/>
    </row>
    <row r="1748" spans="3:6" ht="24.95" customHeight="1" x14ac:dyDescent="0.3">
      <c r="C1748" s="178"/>
      <c r="D1748" s="215"/>
      <c r="E1748" s="215"/>
      <c r="F1748" s="215"/>
    </row>
    <row r="1749" spans="3:6" ht="24.95" customHeight="1" x14ac:dyDescent="0.3">
      <c r="C1749" s="178"/>
      <c r="D1749" s="215"/>
      <c r="E1749" s="215"/>
      <c r="F1749" s="215"/>
    </row>
    <row r="1750" spans="3:6" ht="24.95" customHeight="1" x14ac:dyDescent="0.3">
      <c r="C1750" s="178"/>
      <c r="D1750" s="215"/>
      <c r="E1750" s="215"/>
      <c r="F1750" s="215"/>
    </row>
    <row r="1751" spans="3:6" ht="24.95" customHeight="1" x14ac:dyDescent="0.3">
      <c r="C1751" s="178"/>
      <c r="D1751" s="215"/>
      <c r="E1751" s="215"/>
      <c r="F1751" s="215"/>
    </row>
    <row r="1752" spans="3:6" ht="24.95" customHeight="1" x14ac:dyDescent="0.3">
      <c r="C1752" s="178"/>
      <c r="D1752" s="215"/>
      <c r="E1752" s="215"/>
      <c r="F1752" s="215"/>
    </row>
    <row r="1753" spans="3:6" ht="24.95" customHeight="1" x14ac:dyDescent="0.3">
      <c r="C1753" s="178"/>
      <c r="D1753" s="215"/>
      <c r="E1753" s="215"/>
      <c r="F1753" s="215"/>
    </row>
    <row r="1754" spans="3:6" ht="24.95" customHeight="1" x14ac:dyDescent="0.3">
      <c r="C1754" s="178"/>
      <c r="D1754" s="215"/>
      <c r="E1754" s="215"/>
      <c r="F1754" s="215"/>
    </row>
    <row r="1755" spans="3:6" ht="24.95" customHeight="1" x14ac:dyDescent="0.3">
      <c r="C1755" s="178"/>
      <c r="D1755" s="215"/>
      <c r="E1755" s="215"/>
      <c r="F1755" s="215"/>
    </row>
    <row r="1756" spans="3:6" ht="24.95" customHeight="1" x14ac:dyDescent="0.3">
      <c r="C1756" s="178"/>
      <c r="D1756" s="215"/>
      <c r="E1756" s="215"/>
      <c r="F1756" s="215"/>
    </row>
    <row r="1757" spans="3:6" ht="24.95" customHeight="1" x14ac:dyDescent="0.3">
      <c r="C1757" s="178"/>
      <c r="D1757" s="215"/>
      <c r="E1757" s="215"/>
      <c r="F1757" s="215"/>
    </row>
    <row r="1758" spans="3:6" ht="24.95" customHeight="1" x14ac:dyDescent="0.3">
      <c r="C1758" s="178"/>
      <c r="D1758" s="215"/>
      <c r="E1758" s="215"/>
      <c r="F1758" s="215"/>
    </row>
    <row r="1759" spans="3:6" ht="24.95" customHeight="1" x14ac:dyDescent="0.3">
      <c r="C1759" s="178"/>
      <c r="D1759" s="215"/>
      <c r="E1759" s="215"/>
      <c r="F1759" s="215"/>
    </row>
    <row r="1760" spans="3:6" ht="24.95" customHeight="1" x14ac:dyDescent="0.3">
      <c r="C1760" s="178"/>
      <c r="D1760" s="215"/>
      <c r="E1760" s="215"/>
      <c r="F1760" s="215"/>
    </row>
    <row r="1761" spans="3:6" ht="24.95" customHeight="1" x14ac:dyDescent="0.3">
      <c r="C1761" s="178"/>
      <c r="D1761" s="215"/>
      <c r="E1761" s="215"/>
      <c r="F1761" s="215"/>
    </row>
    <row r="1762" spans="3:6" ht="24.95" customHeight="1" x14ac:dyDescent="0.3">
      <c r="C1762" s="178"/>
      <c r="D1762" s="215"/>
      <c r="E1762" s="215"/>
      <c r="F1762" s="215"/>
    </row>
    <row r="1763" spans="3:6" ht="24.95" customHeight="1" x14ac:dyDescent="0.3">
      <c r="C1763" s="178"/>
      <c r="D1763" s="215"/>
      <c r="E1763" s="215"/>
      <c r="F1763" s="215"/>
    </row>
    <row r="1764" spans="3:6" ht="24.95" customHeight="1" x14ac:dyDescent="0.3">
      <c r="C1764" s="178"/>
      <c r="D1764" s="215"/>
      <c r="E1764" s="215"/>
      <c r="F1764" s="215"/>
    </row>
    <row r="1765" spans="3:6" ht="24.95" customHeight="1" x14ac:dyDescent="0.3">
      <c r="C1765" s="178"/>
      <c r="D1765" s="215"/>
      <c r="E1765" s="215"/>
      <c r="F1765" s="215"/>
    </row>
    <row r="1766" spans="3:6" ht="24.95" customHeight="1" x14ac:dyDescent="0.3">
      <c r="C1766" s="178"/>
      <c r="D1766" s="215"/>
      <c r="E1766" s="215"/>
      <c r="F1766" s="215"/>
    </row>
    <row r="1767" spans="3:6" ht="24.95" customHeight="1" x14ac:dyDescent="0.3">
      <c r="C1767" s="178"/>
      <c r="D1767" s="215"/>
      <c r="E1767" s="215"/>
      <c r="F1767" s="215"/>
    </row>
    <row r="1768" spans="3:6" ht="24.95" customHeight="1" x14ac:dyDescent="0.3">
      <c r="C1768" s="178"/>
      <c r="D1768" s="215"/>
      <c r="E1768" s="215"/>
      <c r="F1768" s="215"/>
    </row>
    <row r="1769" spans="3:6" ht="24.95" customHeight="1" x14ac:dyDescent="0.3">
      <c r="C1769" s="178"/>
      <c r="D1769" s="215"/>
      <c r="E1769" s="215"/>
      <c r="F1769" s="215"/>
    </row>
    <row r="1770" spans="3:6" ht="24.95" customHeight="1" x14ac:dyDescent="0.3">
      <c r="C1770" s="178"/>
      <c r="D1770" s="215"/>
      <c r="E1770" s="215"/>
      <c r="F1770" s="215"/>
    </row>
    <row r="1771" spans="3:6" ht="24.95" customHeight="1" x14ac:dyDescent="0.3">
      <c r="C1771" s="178"/>
      <c r="D1771" s="215"/>
      <c r="E1771" s="215"/>
      <c r="F1771" s="215"/>
    </row>
    <row r="1772" spans="3:6" ht="24.95" customHeight="1" x14ac:dyDescent="0.3">
      <c r="C1772" s="178"/>
      <c r="D1772" s="215"/>
      <c r="E1772" s="215"/>
      <c r="F1772" s="215"/>
    </row>
    <row r="1773" spans="3:6" ht="24.95" customHeight="1" x14ac:dyDescent="0.3">
      <c r="C1773" s="178"/>
      <c r="D1773" s="215"/>
      <c r="E1773" s="215"/>
      <c r="F1773" s="215"/>
    </row>
    <row r="1774" spans="3:6" ht="24.95" customHeight="1" x14ac:dyDescent="0.3">
      <c r="C1774" s="178"/>
      <c r="D1774" s="215"/>
      <c r="E1774" s="215"/>
      <c r="F1774" s="215"/>
    </row>
    <row r="1775" spans="3:6" ht="24.95" customHeight="1" x14ac:dyDescent="0.3">
      <c r="C1775" s="178"/>
      <c r="D1775" s="215"/>
      <c r="E1775" s="215"/>
      <c r="F1775" s="215"/>
    </row>
    <row r="1776" spans="3:6" ht="24.95" customHeight="1" x14ac:dyDescent="0.3">
      <c r="C1776" s="178"/>
      <c r="D1776" s="215"/>
      <c r="E1776" s="215"/>
      <c r="F1776" s="215"/>
    </row>
    <row r="1777" spans="3:6" ht="24.95" customHeight="1" x14ac:dyDescent="0.3">
      <c r="C1777" s="178"/>
      <c r="D1777" s="215"/>
      <c r="E1777" s="215"/>
      <c r="F1777" s="215"/>
    </row>
    <row r="1778" spans="3:6" ht="24.95" customHeight="1" x14ac:dyDescent="0.3">
      <c r="C1778" s="178"/>
      <c r="D1778" s="215"/>
      <c r="E1778" s="215"/>
      <c r="F1778" s="215"/>
    </row>
    <row r="1779" spans="3:6" ht="24.95" customHeight="1" x14ac:dyDescent="0.3">
      <c r="C1779" s="178"/>
      <c r="D1779" s="215"/>
      <c r="E1779" s="215"/>
      <c r="F1779" s="215"/>
    </row>
    <row r="1780" spans="3:6" ht="24.95" customHeight="1" x14ac:dyDescent="0.3">
      <c r="C1780" s="178"/>
      <c r="D1780" s="215"/>
      <c r="E1780" s="215"/>
      <c r="F1780" s="215"/>
    </row>
    <row r="1781" spans="3:6" ht="24.95" customHeight="1" x14ac:dyDescent="0.3">
      <c r="C1781" s="178"/>
      <c r="D1781" s="215"/>
      <c r="E1781" s="215"/>
      <c r="F1781" s="215"/>
    </row>
    <row r="1782" spans="3:6" ht="24.95" customHeight="1" x14ac:dyDescent="0.3">
      <c r="C1782" s="178"/>
      <c r="D1782" s="215"/>
      <c r="E1782" s="215"/>
      <c r="F1782" s="215"/>
    </row>
    <row r="1783" spans="3:6" ht="24.95" customHeight="1" x14ac:dyDescent="0.3">
      <c r="C1783" s="178"/>
      <c r="D1783" s="215"/>
      <c r="E1783" s="215"/>
      <c r="F1783" s="215"/>
    </row>
    <row r="1784" spans="3:6" ht="24.95" customHeight="1" x14ac:dyDescent="0.3">
      <c r="C1784" s="178"/>
      <c r="D1784" s="215"/>
      <c r="E1784" s="215"/>
      <c r="F1784" s="215"/>
    </row>
    <row r="1785" spans="3:6" ht="24.95" customHeight="1" x14ac:dyDescent="0.3">
      <c r="C1785" s="178"/>
      <c r="D1785" s="215"/>
      <c r="E1785" s="215"/>
      <c r="F1785" s="215"/>
    </row>
    <row r="1786" spans="3:6" ht="24.95" customHeight="1" x14ac:dyDescent="0.3">
      <c r="C1786" s="178"/>
      <c r="D1786" s="215"/>
      <c r="E1786" s="215"/>
      <c r="F1786" s="215"/>
    </row>
    <row r="1787" spans="3:6" ht="24.95" customHeight="1" x14ac:dyDescent="0.3">
      <c r="C1787" s="178"/>
      <c r="D1787" s="215"/>
      <c r="E1787" s="215"/>
      <c r="F1787" s="215"/>
    </row>
    <row r="1788" spans="3:6" ht="24.95" customHeight="1" x14ac:dyDescent="0.3">
      <c r="C1788" s="178"/>
      <c r="D1788" s="215"/>
      <c r="E1788" s="215"/>
      <c r="F1788" s="215"/>
    </row>
    <row r="1789" spans="3:6" ht="24.95" customHeight="1" x14ac:dyDescent="0.3">
      <c r="C1789" s="178"/>
      <c r="D1789" s="215"/>
      <c r="E1789" s="215"/>
      <c r="F1789" s="215"/>
    </row>
    <row r="1790" spans="3:6" ht="24.95" customHeight="1" x14ac:dyDescent="0.3">
      <c r="C1790" s="178"/>
      <c r="D1790" s="215"/>
      <c r="E1790" s="215"/>
      <c r="F1790" s="215"/>
    </row>
    <row r="1791" spans="3:6" ht="24.95" customHeight="1" x14ac:dyDescent="0.3">
      <c r="C1791" s="178"/>
      <c r="D1791" s="215"/>
      <c r="E1791" s="215"/>
      <c r="F1791" s="215"/>
    </row>
    <row r="1792" spans="3:6" ht="24.95" customHeight="1" x14ac:dyDescent="0.3">
      <c r="C1792" s="178"/>
      <c r="D1792" s="215"/>
      <c r="E1792" s="215"/>
      <c r="F1792" s="215"/>
    </row>
    <row r="1793" spans="3:6" ht="24.95" customHeight="1" x14ac:dyDescent="0.3">
      <c r="C1793" s="178"/>
      <c r="D1793" s="215"/>
      <c r="E1793" s="215"/>
      <c r="F1793" s="215"/>
    </row>
    <row r="1794" spans="3:6" ht="24.95" customHeight="1" x14ac:dyDescent="0.3">
      <c r="C1794" s="178"/>
      <c r="D1794" s="215"/>
      <c r="E1794" s="215"/>
      <c r="F1794" s="215"/>
    </row>
    <row r="1795" spans="3:6" ht="24.95" customHeight="1" x14ac:dyDescent="0.3">
      <c r="C1795" s="178"/>
      <c r="D1795" s="215"/>
      <c r="E1795" s="215"/>
      <c r="F1795" s="215"/>
    </row>
    <row r="1796" spans="3:6" ht="24.95" customHeight="1" x14ac:dyDescent="0.3">
      <c r="C1796" s="178"/>
      <c r="D1796" s="215"/>
      <c r="E1796" s="215"/>
      <c r="F1796" s="215"/>
    </row>
    <row r="1797" spans="3:6" ht="24.95" customHeight="1" x14ac:dyDescent="0.3">
      <c r="C1797" s="178"/>
      <c r="D1797" s="215"/>
      <c r="E1797" s="215"/>
      <c r="F1797" s="215"/>
    </row>
    <row r="1798" spans="3:6" ht="24.95" customHeight="1" x14ac:dyDescent="0.3">
      <c r="C1798" s="178"/>
      <c r="D1798" s="215"/>
      <c r="E1798" s="215"/>
      <c r="F1798" s="215"/>
    </row>
    <row r="1799" spans="3:6" ht="24.95" customHeight="1" x14ac:dyDescent="0.3">
      <c r="C1799" s="178"/>
      <c r="D1799" s="215"/>
      <c r="E1799" s="215"/>
      <c r="F1799" s="215"/>
    </row>
    <row r="1800" spans="3:6" ht="24.95" customHeight="1" x14ac:dyDescent="0.3">
      <c r="C1800" s="178"/>
      <c r="D1800" s="215"/>
      <c r="E1800" s="215"/>
      <c r="F1800" s="215"/>
    </row>
    <row r="1801" spans="3:6" ht="24.95" customHeight="1" x14ac:dyDescent="0.3">
      <c r="C1801" s="178"/>
      <c r="D1801" s="215"/>
      <c r="E1801" s="215"/>
      <c r="F1801" s="215"/>
    </row>
    <row r="1802" spans="3:6" ht="24.95" customHeight="1" x14ac:dyDescent="0.3">
      <c r="C1802" s="178"/>
      <c r="D1802" s="215"/>
      <c r="E1802" s="215"/>
      <c r="F1802" s="215"/>
    </row>
    <row r="1803" spans="3:6" ht="24.95" customHeight="1" x14ac:dyDescent="0.3">
      <c r="C1803" s="178"/>
      <c r="D1803" s="215"/>
      <c r="E1803" s="215"/>
      <c r="F1803" s="215"/>
    </row>
    <row r="1804" spans="3:6" ht="24.95" customHeight="1" x14ac:dyDescent="0.3">
      <c r="C1804" s="178"/>
      <c r="D1804" s="215"/>
      <c r="E1804" s="215"/>
      <c r="F1804" s="215"/>
    </row>
    <row r="1805" spans="3:6" ht="24.95" customHeight="1" x14ac:dyDescent="0.3">
      <c r="C1805" s="178"/>
      <c r="D1805" s="215"/>
      <c r="E1805" s="215"/>
      <c r="F1805" s="215"/>
    </row>
    <row r="1806" spans="3:6" ht="24.95" customHeight="1" x14ac:dyDescent="0.3">
      <c r="C1806" s="178"/>
      <c r="D1806" s="215"/>
      <c r="E1806" s="215"/>
      <c r="F1806" s="215"/>
    </row>
    <row r="1807" spans="3:6" ht="24.95" customHeight="1" x14ac:dyDescent="0.3">
      <c r="C1807" s="178"/>
      <c r="D1807" s="215"/>
      <c r="E1807" s="215"/>
      <c r="F1807" s="215"/>
    </row>
    <row r="1808" spans="3:6" ht="24.95" customHeight="1" x14ac:dyDescent="0.3">
      <c r="C1808" s="178"/>
      <c r="D1808" s="215"/>
      <c r="E1808" s="215"/>
      <c r="F1808" s="215"/>
    </row>
    <row r="1809" spans="3:6" ht="24.95" customHeight="1" x14ac:dyDescent="0.3">
      <c r="C1809" s="178"/>
      <c r="D1809" s="215"/>
      <c r="E1809" s="215"/>
      <c r="F1809" s="215"/>
    </row>
    <row r="1810" spans="3:6" ht="24.95" customHeight="1" x14ac:dyDescent="0.3">
      <c r="C1810" s="178"/>
      <c r="D1810" s="215"/>
      <c r="E1810" s="215"/>
      <c r="F1810" s="215"/>
    </row>
    <row r="1811" spans="3:6" ht="24.95" customHeight="1" x14ac:dyDescent="0.3">
      <c r="C1811" s="178"/>
      <c r="D1811" s="215"/>
      <c r="E1811" s="215"/>
      <c r="F1811" s="215"/>
    </row>
    <row r="1812" spans="3:6" ht="24.95" customHeight="1" x14ac:dyDescent="0.3">
      <c r="C1812" s="178"/>
      <c r="D1812" s="215"/>
      <c r="E1812" s="215"/>
      <c r="F1812" s="215"/>
    </row>
    <row r="1813" spans="3:6" ht="24.95" customHeight="1" x14ac:dyDescent="0.3">
      <c r="C1813" s="178"/>
      <c r="D1813" s="215"/>
      <c r="E1813" s="215"/>
      <c r="F1813" s="215"/>
    </row>
    <row r="1814" spans="3:6" ht="24.95" customHeight="1" x14ac:dyDescent="0.3">
      <c r="C1814" s="178"/>
      <c r="D1814" s="215"/>
      <c r="E1814" s="215"/>
      <c r="F1814" s="215"/>
    </row>
    <row r="1815" spans="3:6" ht="24.95" customHeight="1" x14ac:dyDescent="0.3">
      <c r="C1815" s="178"/>
      <c r="D1815" s="215"/>
      <c r="E1815" s="215"/>
      <c r="F1815" s="215"/>
    </row>
    <row r="1816" spans="3:6" ht="24.95" customHeight="1" x14ac:dyDescent="0.3">
      <c r="C1816" s="178"/>
      <c r="D1816" s="215"/>
      <c r="E1816" s="215"/>
      <c r="F1816" s="215"/>
    </row>
    <row r="1817" spans="3:6" ht="24.95" customHeight="1" x14ac:dyDescent="0.3">
      <c r="C1817" s="178"/>
      <c r="D1817" s="215"/>
      <c r="E1817" s="215"/>
      <c r="F1817" s="215"/>
    </row>
    <row r="1818" spans="3:6" ht="24.95" customHeight="1" x14ac:dyDescent="0.3">
      <c r="C1818" s="178"/>
      <c r="D1818" s="215"/>
      <c r="E1818" s="215"/>
      <c r="F1818" s="215"/>
    </row>
    <row r="1819" spans="3:6" ht="24.95" customHeight="1" x14ac:dyDescent="0.3">
      <c r="C1819" s="178"/>
      <c r="D1819" s="215"/>
      <c r="E1819" s="215"/>
      <c r="F1819" s="215"/>
    </row>
    <row r="1820" spans="3:6" ht="24.95" customHeight="1" x14ac:dyDescent="0.3">
      <c r="C1820" s="178"/>
      <c r="D1820" s="215"/>
      <c r="E1820" s="215"/>
      <c r="F1820" s="215"/>
    </row>
    <row r="1821" spans="3:6" ht="24.95" customHeight="1" x14ac:dyDescent="0.3">
      <c r="C1821" s="178"/>
      <c r="D1821" s="215"/>
      <c r="E1821" s="215"/>
      <c r="F1821" s="215"/>
    </row>
    <row r="1822" spans="3:6" ht="24.95" customHeight="1" x14ac:dyDescent="0.3">
      <c r="C1822" s="178"/>
      <c r="D1822" s="215"/>
      <c r="E1822" s="215"/>
      <c r="F1822" s="215"/>
    </row>
    <row r="1823" spans="3:6" ht="24.95" customHeight="1" x14ac:dyDescent="0.3">
      <c r="C1823" s="178"/>
      <c r="D1823" s="215"/>
      <c r="E1823" s="215"/>
      <c r="F1823" s="215"/>
    </row>
    <row r="1824" spans="3:6" ht="24.95" customHeight="1" x14ac:dyDescent="0.3">
      <c r="C1824" s="178"/>
      <c r="D1824" s="215"/>
      <c r="E1824" s="215"/>
      <c r="F1824" s="215"/>
    </row>
    <row r="1825" spans="3:6" ht="24.95" customHeight="1" x14ac:dyDescent="0.3">
      <c r="C1825" s="178"/>
      <c r="D1825" s="215"/>
      <c r="E1825" s="215"/>
      <c r="F1825" s="215"/>
    </row>
    <row r="1826" spans="3:6" ht="24.95" customHeight="1" x14ac:dyDescent="0.3">
      <c r="C1826" s="178"/>
      <c r="D1826" s="215"/>
      <c r="E1826" s="215"/>
      <c r="F1826" s="215"/>
    </row>
    <row r="1827" spans="3:6" ht="24.95" customHeight="1" x14ac:dyDescent="0.3">
      <c r="C1827" s="178"/>
      <c r="D1827" s="215"/>
      <c r="E1827" s="215"/>
      <c r="F1827" s="215"/>
    </row>
    <row r="1828" spans="3:6" ht="24.95" customHeight="1" x14ac:dyDescent="0.3">
      <c r="C1828" s="178"/>
      <c r="D1828" s="215"/>
      <c r="E1828" s="215"/>
      <c r="F1828" s="215"/>
    </row>
    <row r="1829" spans="3:6" ht="24.95" customHeight="1" x14ac:dyDescent="0.3">
      <c r="C1829" s="178"/>
      <c r="D1829" s="215"/>
      <c r="E1829" s="215"/>
      <c r="F1829" s="215"/>
    </row>
    <row r="1830" spans="3:6" ht="24.95" customHeight="1" x14ac:dyDescent="0.3">
      <c r="C1830" s="178"/>
      <c r="D1830" s="215"/>
      <c r="E1830" s="215"/>
      <c r="F1830" s="215"/>
    </row>
    <row r="1831" spans="3:6" ht="24.95" customHeight="1" x14ac:dyDescent="0.3">
      <c r="C1831" s="178"/>
      <c r="D1831" s="215"/>
      <c r="E1831" s="215"/>
      <c r="F1831" s="215"/>
    </row>
    <row r="1832" spans="3:6" ht="24.95" customHeight="1" x14ac:dyDescent="0.3">
      <c r="C1832" s="178"/>
      <c r="D1832" s="215"/>
      <c r="E1832" s="215"/>
      <c r="F1832" s="215"/>
    </row>
    <row r="1833" spans="3:6" ht="24.95" customHeight="1" x14ac:dyDescent="0.3">
      <c r="C1833" s="178"/>
      <c r="D1833" s="215"/>
      <c r="E1833" s="215"/>
      <c r="F1833" s="215"/>
    </row>
    <row r="1834" spans="3:6" ht="24.95" customHeight="1" x14ac:dyDescent="0.3">
      <c r="C1834" s="178"/>
      <c r="D1834" s="215"/>
      <c r="E1834" s="215"/>
      <c r="F1834" s="215"/>
    </row>
    <row r="1835" spans="3:6" ht="24.95" customHeight="1" x14ac:dyDescent="0.3">
      <c r="C1835" s="178"/>
      <c r="D1835" s="215"/>
      <c r="E1835" s="215"/>
      <c r="F1835" s="215"/>
    </row>
    <row r="1836" spans="3:6" ht="24.95" customHeight="1" x14ac:dyDescent="0.3">
      <c r="C1836" s="178"/>
      <c r="D1836" s="215"/>
      <c r="E1836" s="215"/>
      <c r="F1836" s="215"/>
    </row>
    <row r="1837" spans="3:6" ht="24.95" customHeight="1" x14ac:dyDescent="0.3">
      <c r="C1837" s="178"/>
      <c r="D1837" s="215"/>
      <c r="E1837" s="215"/>
      <c r="F1837" s="215"/>
    </row>
    <row r="1838" spans="3:6" ht="24.95" customHeight="1" x14ac:dyDescent="0.3">
      <c r="C1838" s="178"/>
      <c r="D1838" s="215"/>
      <c r="E1838" s="215"/>
      <c r="F1838" s="215"/>
    </row>
    <row r="1839" spans="3:6" ht="24.95" customHeight="1" x14ac:dyDescent="0.3">
      <c r="C1839" s="178"/>
      <c r="D1839" s="215"/>
      <c r="E1839" s="215"/>
      <c r="F1839" s="215"/>
    </row>
    <row r="1840" spans="3:6" ht="24.95" customHeight="1" x14ac:dyDescent="0.3">
      <c r="C1840" s="178"/>
      <c r="D1840" s="215"/>
      <c r="E1840" s="215"/>
      <c r="F1840" s="215"/>
    </row>
    <row r="1841" spans="3:6" ht="24.95" customHeight="1" x14ac:dyDescent="0.3">
      <c r="C1841" s="178"/>
      <c r="D1841" s="215"/>
      <c r="E1841" s="215"/>
      <c r="F1841" s="215"/>
    </row>
    <row r="1842" spans="3:6" ht="24.95" customHeight="1" x14ac:dyDescent="0.3">
      <c r="C1842" s="178"/>
      <c r="D1842" s="215"/>
      <c r="E1842" s="215"/>
      <c r="F1842" s="215"/>
    </row>
    <row r="1843" spans="3:6" ht="24.95" customHeight="1" x14ac:dyDescent="0.3">
      <c r="C1843" s="178"/>
      <c r="D1843" s="215"/>
      <c r="E1843" s="215"/>
      <c r="F1843" s="215"/>
    </row>
    <row r="1844" spans="3:6" ht="24.95" customHeight="1" x14ac:dyDescent="0.3">
      <c r="C1844" s="178"/>
      <c r="D1844" s="215"/>
      <c r="E1844" s="215"/>
      <c r="F1844" s="215"/>
    </row>
    <row r="1845" spans="3:6" ht="24.95" customHeight="1" x14ac:dyDescent="0.3">
      <c r="C1845" s="178"/>
      <c r="D1845" s="215"/>
      <c r="E1845" s="215"/>
      <c r="F1845" s="215"/>
    </row>
    <row r="1846" spans="3:6" ht="24.95" customHeight="1" x14ac:dyDescent="0.3">
      <c r="C1846" s="178"/>
      <c r="D1846" s="215"/>
      <c r="E1846" s="215"/>
      <c r="F1846" s="215"/>
    </row>
    <row r="1847" spans="3:6" ht="24.95" customHeight="1" x14ac:dyDescent="0.3">
      <c r="C1847" s="178"/>
      <c r="D1847" s="215"/>
      <c r="E1847" s="215"/>
      <c r="F1847" s="215"/>
    </row>
    <row r="1848" spans="3:6" ht="24.95" customHeight="1" x14ac:dyDescent="0.3">
      <c r="C1848" s="178"/>
      <c r="D1848" s="215"/>
      <c r="E1848" s="215"/>
      <c r="F1848" s="215"/>
    </row>
    <row r="1849" spans="3:6" ht="24.95" customHeight="1" x14ac:dyDescent="0.3">
      <c r="C1849" s="178"/>
      <c r="D1849" s="215"/>
      <c r="E1849" s="215"/>
      <c r="F1849" s="215"/>
    </row>
    <row r="1850" spans="3:6" ht="24.95" customHeight="1" x14ac:dyDescent="0.3">
      <c r="C1850" s="178"/>
      <c r="D1850" s="215"/>
      <c r="E1850" s="215"/>
      <c r="F1850" s="215"/>
    </row>
    <row r="1851" spans="3:6" ht="24.95" customHeight="1" x14ac:dyDescent="0.3">
      <c r="C1851" s="178"/>
      <c r="D1851" s="215"/>
      <c r="E1851" s="215"/>
      <c r="F1851" s="215"/>
    </row>
    <row r="1852" spans="3:6" ht="24.95" customHeight="1" x14ac:dyDescent="0.3">
      <c r="C1852" s="178"/>
      <c r="D1852" s="215"/>
      <c r="E1852" s="215"/>
      <c r="F1852" s="215"/>
    </row>
    <row r="1853" spans="3:6" ht="24.95" customHeight="1" x14ac:dyDescent="0.3">
      <c r="C1853" s="178"/>
      <c r="D1853" s="215"/>
      <c r="E1853" s="215"/>
      <c r="F1853" s="215"/>
    </row>
    <row r="1854" spans="3:6" ht="24.95" customHeight="1" x14ac:dyDescent="0.3">
      <c r="C1854" s="178"/>
      <c r="D1854" s="215"/>
      <c r="E1854" s="215"/>
      <c r="F1854" s="215"/>
    </row>
    <row r="1855" spans="3:6" ht="24.95" customHeight="1" x14ac:dyDescent="0.3">
      <c r="C1855" s="178"/>
      <c r="D1855" s="215"/>
      <c r="E1855" s="215"/>
      <c r="F1855" s="215"/>
    </row>
    <row r="1856" spans="3:6" ht="24.95" customHeight="1" x14ac:dyDescent="0.3">
      <c r="C1856" s="178"/>
      <c r="D1856" s="215"/>
      <c r="E1856" s="215"/>
      <c r="F1856" s="215"/>
    </row>
    <row r="1857" spans="3:6" ht="24.95" customHeight="1" x14ac:dyDescent="0.3">
      <c r="C1857" s="178"/>
      <c r="D1857" s="215"/>
      <c r="E1857" s="215"/>
      <c r="F1857" s="215"/>
    </row>
    <row r="1858" spans="3:6" ht="24.95" customHeight="1" x14ac:dyDescent="0.3">
      <c r="C1858" s="178"/>
      <c r="D1858" s="215"/>
      <c r="E1858" s="215"/>
      <c r="F1858" s="215"/>
    </row>
    <row r="1859" spans="3:6" ht="24.95" customHeight="1" x14ac:dyDescent="0.3">
      <c r="C1859" s="178"/>
      <c r="D1859" s="215"/>
      <c r="E1859" s="215"/>
      <c r="F1859" s="215"/>
    </row>
    <row r="1860" spans="3:6" ht="24.95" customHeight="1" x14ac:dyDescent="0.3">
      <c r="C1860" s="178"/>
      <c r="D1860" s="215"/>
      <c r="E1860" s="215"/>
      <c r="F1860" s="215"/>
    </row>
    <row r="1861" spans="3:6" ht="24.95" customHeight="1" x14ac:dyDescent="0.3">
      <c r="C1861" s="178"/>
      <c r="D1861" s="215"/>
      <c r="E1861" s="215"/>
      <c r="F1861" s="215"/>
    </row>
    <row r="1862" spans="3:6" ht="24.95" customHeight="1" x14ac:dyDescent="0.3">
      <c r="C1862" s="178"/>
      <c r="D1862" s="215"/>
      <c r="E1862" s="215"/>
      <c r="F1862" s="215"/>
    </row>
    <row r="1863" spans="3:6" ht="24.95" customHeight="1" x14ac:dyDescent="0.3">
      <c r="C1863" s="178"/>
      <c r="D1863" s="215"/>
      <c r="E1863" s="215"/>
      <c r="F1863" s="215"/>
    </row>
    <row r="1864" spans="3:6" ht="24.95" customHeight="1" x14ac:dyDescent="0.3">
      <c r="C1864" s="178"/>
      <c r="D1864" s="215"/>
      <c r="E1864" s="215"/>
      <c r="F1864" s="215"/>
    </row>
    <row r="1865" spans="3:6" ht="24.95" customHeight="1" x14ac:dyDescent="0.3">
      <c r="C1865" s="178"/>
      <c r="D1865" s="215"/>
      <c r="E1865" s="215"/>
      <c r="F1865" s="215"/>
    </row>
    <row r="1866" spans="3:6" ht="24.95" customHeight="1" x14ac:dyDescent="0.3">
      <c r="C1866" s="178"/>
      <c r="D1866" s="215"/>
      <c r="E1866" s="215"/>
      <c r="F1866" s="215"/>
    </row>
    <row r="1867" spans="3:6" ht="24.95" customHeight="1" x14ac:dyDescent="0.3">
      <c r="C1867" s="178"/>
      <c r="D1867" s="215"/>
      <c r="E1867" s="215"/>
      <c r="F1867" s="215"/>
    </row>
    <row r="1868" spans="3:6" ht="24.95" customHeight="1" x14ac:dyDescent="0.3">
      <c r="C1868" s="178"/>
      <c r="D1868" s="215"/>
      <c r="E1868" s="215"/>
      <c r="F1868" s="215"/>
    </row>
    <row r="1869" spans="3:6" ht="24.95" customHeight="1" x14ac:dyDescent="0.3">
      <c r="C1869" s="178"/>
      <c r="D1869" s="215"/>
      <c r="E1869" s="215"/>
      <c r="F1869" s="215"/>
    </row>
    <row r="1870" spans="3:6" ht="24.95" customHeight="1" x14ac:dyDescent="0.3">
      <c r="C1870" s="178"/>
      <c r="D1870" s="215"/>
      <c r="E1870" s="215"/>
      <c r="F1870" s="215"/>
    </row>
    <row r="1871" spans="3:6" ht="24.95" customHeight="1" x14ac:dyDescent="0.3">
      <c r="C1871" s="178"/>
      <c r="D1871" s="215"/>
      <c r="E1871" s="215"/>
      <c r="F1871" s="215"/>
    </row>
    <row r="1872" spans="3:6" ht="24.95" customHeight="1" x14ac:dyDescent="0.3">
      <c r="C1872" s="178"/>
      <c r="D1872" s="215"/>
      <c r="E1872" s="215"/>
      <c r="F1872" s="215"/>
    </row>
    <row r="1873" spans="3:6" ht="24.95" customHeight="1" x14ac:dyDescent="0.3">
      <c r="C1873" s="178"/>
      <c r="D1873" s="215"/>
      <c r="E1873" s="215"/>
      <c r="F1873" s="215"/>
    </row>
    <row r="1874" spans="3:6" ht="24.95" customHeight="1" x14ac:dyDescent="0.3">
      <c r="C1874" s="178"/>
      <c r="D1874" s="215"/>
      <c r="E1874" s="215"/>
      <c r="F1874" s="215"/>
    </row>
    <row r="1875" spans="3:6" ht="24.95" customHeight="1" x14ac:dyDescent="0.3">
      <c r="C1875" s="178"/>
      <c r="D1875" s="215"/>
      <c r="E1875" s="215"/>
      <c r="F1875" s="215"/>
    </row>
    <row r="1876" spans="3:6" ht="24.95" customHeight="1" x14ac:dyDescent="0.3">
      <c r="C1876" s="178"/>
      <c r="D1876" s="215"/>
      <c r="E1876" s="215"/>
      <c r="F1876" s="215"/>
    </row>
    <row r="1877" spans="3:6" ht="24.95" customHeight="1" x14ac:dyDescent="0.3">
      <c r="C1877" s="178"/>
      <c r="D1877" s="215"/>
      <c r="E1877" s="215"/>
      <c r="F1877" s="215"/>
    </row>
    <row r="1878" spans="3:6" ht="24.95" customHeight="1" x14ac:dyDescent="0.3">
      <c r="C1878" s="178"/>
      <c r="D1878" s="215"/>
      <c r="E1878" s="215"/>
      <c r="F1878" s="215"/>
    </row>
    <row r="1879" spans="3:6" ht="24.95" customHeight="1" x14ac:dyDescent="0.3">
      <c r="C1879" s="178"/>
      <c r="D1879" s="215"/>
      <c r="E1879" s="215"/>
      <c r="F1879" s="215"/>
    </row>
    <row r="1880" spans="3:6" ht="24.95" customHeight="1" x14ac:dyDescent="0.3">
      <c r="C1880" s="178"/>
      <c r="D1880" s="215"/>
      <c r="E1880" s="215"/>
      <c r="F1880" s="215"/>
    </row>
    <row r="1881" spans="3:6" ht="24.95" customHeight="1" x14ac:dyDescent="0.3">
      <c r="C1881" s="178"/>
      <c r="D1881" s="215"/>
      <c r="E1881" s="215"/>
      <c r="F1881" s="215"/>
    </row>
    <row r="1882" spans="3:6" ht="24.95" customHeight="1" x14ac:dyDescent="0.3">
      <c r="C1882" s="178"/>
      <c r="D1882" s="215"/>
      <c r="E1882" s="215"/>
      <c r="F1882" s="215"/>
    </row>
    <row r="1883" spans="3:6" ht="24.95" customHeight="1" x14ac:dyDescent="0.3">
      <c r="C1883" s="178"/>
      <c r="D1883" s="215"/>
      <c r="E1883" s="215"/>
      <c r="F1883" s="215"/>
    </row>
    <row r="1884" spans="3:6" ht="24.95" customHeight="1" x14ac:dyDescent="0.3">
      <c r="C1884" s="178"/>
      <c r="D1884" s="215"/>
      <c r="E1884" s="215"/>
      <c r="F1884" s="215"/>
    </row>
    <row r="1885" spans="3:6" ht="24.95" customHeight="1" x14ac:dyDescent="0.3">
      <c r="C1885" s="178"/>
      <c r="D1885" s="215"/>
      <c r="E1885" s="215"/>
      <c r="F1885" s="215"/>
    </row>
    <row r="1886" spans="3:6" ht="24.95" customHeight="1" x14ac:dyDescent="0.3">
      <c r="C1886" s="178"/>
      <c r="D1886" s="215"/>
      <c r="E1886" s="215"/>
      <c r="F1886" s="215"/>
    </row>
    <row r="1887" spans="3:6" ht="24.95" customHeight="1" x14ac:dyDescent="0.3">
      <c r="C1887" s="178"/>
      <c r="D1887" s="215"/>
      <c r="E1887" s="215"/>
      <c r="F1887" s="215"/>
    </row>
    <row r="1888" spans="3:6" ht="24.95" customHeight="1" x14ac:dyDescent="0.3">
      <c r="C1888" s="178"/>
      <c r="D1888" s="215"/>
      <c r="E1888" s="215"/>
      <c r="F1888" s="215"/>
    </row>
    <row r="1889" spans="3:6" ht="24.95" customHeight="1" x14ac:dyDescent="0.3">
      <c r="C1889" s="178"/>
      <c r="D1889" s="215"/>
      <c r="E1889" s="215"/>
      <c r="F1889" s="215"/>
    </row>
    <row r="1890" spans="3:6" ht="24.95" customHeight="1" x14ac:dyDescent="0.3">
      <c r="C1890" s="178"/>
      <c r="D1890" s="215"/>
      <c r="E1890" s="215"/>
      <c r="F1890" s="215"/>
    </row>
    <row r="1891" spans="3:6" ht="24.95" customHeight="1" x14ac:dyDescent="0.3">
      <c r="C1891" s="178"/>
      <c r="D1891" s="215"/>
      <c r="E1891" s="215"/>
      <c r="F1891" s="215"/>
    </row>
    <row r="1892" spans="3:6" ht="24.95" customHeight="1" x14ac:dyDescent="0.3">
      <c r="C1892" s="178"/>
      <c r="D1892" s="215"/>
      <c r="E1892" s="215"/>
      <c r="F1892" s="215"/>
    </row>
    <row r="1893" spans="3:6" ht="24.95" customHeight="1" x14ac:dyDescent="0.3">
      <c r="C1893" s="178"/>
      <c r="D1893" s="215"/>
      <c r="E1893" s="215"/>
      <c r="F1893" s="215"/>
    </row>
    <row r="1894" spans="3:6" ht="24.95" customHeight="1" x14ac:dyDescent="0.3">
      <c r="C1894" s="178"/>
      <c r="D1894" s="215"/>
      <c r="E1894" s="215"/>
      <c r="F1894" s="215"/>
    </row>
    <row r="1895" spans="3:6" ht="24.95" customHeight="1" x14ac:dyDescent="0.3">
      <c r="C1895" s="178"/>
      <c r="D1895" s="215"/>
      <c r="E1895" s="215"/>
      <c r="F1895" s="215"/>
    </row>
    <row r="1896" spans="3:6" ht="24.95" customHeight="1" x14ac:dyDescent="0.3">
      <c r="C1896" s="178"/>
      <c r="D1896" s="215"/>
      <c r="E1896" s="215"/>
      <c r="F1896" s="215"/>
    </row>
    <row r="1897" spans="3:6" ht="24.95" customHeight="1" x14ac:dyDescent="0.3">
      <c r="C1897" s="178"/>
      <c r="D1897" s="215"/>
      <c r="E1897" s="215"/>
      <c r="F1897" s="215"/>
    </row>
    <row r="1898" spans="3:6" ht="24.95" customHeight="1" x14ac:dyDescent="0.3">
      <c r="C1898" s="178"/>
      <c r="D1898" s="215"/>
      <c r="E1898" s="215"/>
      <c r="F1898" s="215"/>
    </row>
    <row r="1899" spans="3:6" ht="24.95" customHeight="1" x14ac:dyDescent="0.3">
      <c r="C1899" s="178"/>
      <c r="D1899" s="215"/>
      <c r="E1899" s="215"/>
      <c r="F1899" s="215"/>
    </row>
    <row r="1900" spans="3:6" ht="24.95" customHeight="1" x14ac:dyDescent="0.3">
      <c r="C1900" s="178"/>
      <c r="D1900" s="215"/>
      <c r="E1900" s="215"/>
      <c r="F1900" s="215"/>
    </row>
    <row r="1901" spans="3:6" ht="24.95" customHeight="1" x14ac:dyDescent="0.3">
      <c r="C1901" s="178"/>
      <c r="D1901" s="215"/>
      <c r="E1901" s="215"/>
      <c r="F1901" s="215"/>
    </row>
    <row r="1902" spans="3:6" ht="24.95" customHeight="1" x14ac:dyDescent="0.3">
      <c r="C1902" s="178"/>
      <c r="D1902" s="215"/>
      <c r="E1902" s="215"/>
      <c r="F1902" s="215"/>
    </row>
    <row r="1903" spans="3:6" ht="24.95" customHeight="1" x14ac:dyDescent="0.3">
      <c r="C1903" s="178"/>
      <c r="D1903" s="215"/>
      <c r="E1903" s="215"/>
      <c r="F1903" s="215"/>
    </row>
    <row r="1904" spans="3:6" ht="24.95" customHeight="1" x14ac:dyDescent="0.3">
      <c r="C1904" s="178"/>
      <c r="D1904" s="215"/>
      <c r="E1904" s="215"/>
      <c r="F1904" s="215"/>
    </row>
    <row r="1905" spans="3:6" ht="24.95" customHeight="1" x14ac:dyDescent="0.3">
      <c r="C1905" s="178"/>
      <c r="D1905" s="215"/>
      <c r="E1905" s="215"/>
      <c r="F1905" s="215"/>
    </row>
    <row r="1906" spans="3:6" ht="24.95" customHeight="1" x14ac:dyDescent="0.3">
      <c r="C1906" s="178"/>
      <c r="D1906" s="215"/>
      <c r="E1906" s="215"/>
      <c r="F1906" s="215"/>
    </row>
    <row r="1907" spans="3:6" ht="24.95" customHeight="1" x14ac:dyDescent="0.3">
      <c r="C1907" s="178"/>
      <c r="D1907" s="215"/>
      <c r="E1907" s="215"/>
      <c r="F1907" s="215"/>
    </row>
    <row r="1908" spans="3:6" ht="24.95" customHeight="1" x14ac:dyDescent="0.3">
      <c r="C1908" s="178"/>
      <c r="D1908" s="215"/>
      <c r="E1908" s="215"/>
      <c r="F1908" s="215"/>
    </row>
    <row r="1909" spans="3:6" ht="24.95" customHeight="1" x14ac:dyDescent="0.3">
      <c r="C1909" s="178"/>
      <c r="D1909" s="215"/>
      <c r="E1909" s="215"/>
      <c r="F1909" s="215"/>
    </row>
    <row r="1910" spans="3:6" ht="24.95" customHeight="1" x14ac:dyDescent="0.3">
      <c r="C1910" s="178"/>
      <c r="D1910" s="215"/>
      <c r="E1910" s="215"/>
      <c r="F1910" s="215"/>
    </row>
    <row r="1911" spans="3:6" ht="24.95" customHeight="1" x14ac:dyDescent="0.3">
      <c r="C1911" s="178"/>
      <c r="D1911" s="215"/>
      <c r="E1911" s="215"/>
      <c r="F1911" s="215"/>
    </row>
    <row r="1912" spans="3:6" ht="24.95" customHeight="1" x14ac:dyDescent="0.3">
      <c r="C1912" s="178"/>
      <c r="D1912" s="215"/>
      <c r="E1912" s="215"/>
      <c r="F1912" s="215"/>
    </row>
    <row r="1913" spans="3:6" ht="24.95" customHeight="1" x14ac:dyDescent="0.3">
      <c r="C1913" s="178"/>
      <c r="D1913" s="215"/>
      <c r="E1913" s="215"/>
      <c r="F1913" s="215"/>
    </row>
    <row r="1914" spans="3:6" ht="24.95" customHeight="1" x14ac:dyDescent="0.3">
      <c r="C1914" s="178"/>
      <c r="D1914" s="215"/>
      <c r="E1914" s="215"/>
      <c r="F1914" s="215"/>
    </row>
    <row r="1915" spans="3:6" ht="24.95" customHeight="1" x14ac:dyDescent="0.3">
      <c r="C1915" s="178"/>
      <c r="D1915" s="215"/>
      <c r="E1915" s="215"/>
      <c r="F1915" s="215"/>
    </row>
    <row r="1916" spans="3:6" ht="24.95" customHeight="1" x14ac:dyDescent="0.3">
      <c r="C1916" s="178"/>
      <c r="D1916" s="215"/>
      <c r="E1916" s="215"/>
      <c r="F1916" s="215"/>
    </row>
    <row r="1917" spans="3:6" ht="24.95" customHeight="1" x14ac:dyDescent="0.3">
      <c r="C1917" s="178"/>
      <c r="D1917" s="215"/>
      <c r="E1917" s="215"/>
      <c r="F1917" s="215"/>
    </row>
    <row r="1918" spans="3:6" ht="24.95" customHeight="1" x14ac:dyDescent="0.3">
      <c r="C1918" s="178"/>
      <c r="D1918" s="215"/>
      <c r="E1918" s="215"/>
      <c r="F1918" s="215"/>
    </row>
    <row r="1919" spans="3:6" ht="24.95" customHeight="1" x14ac:dyDescent="0.3">
      <c r="C1919" s="178"/>
      <c r="D1919" s="215"/>
      <c r="E1919" s="215"/>
      <c r="F1919" s="215"/>
    </row>
    <row r="1920" spans="3:6" ht="24.95" customHeight="1" x14ac:dyDescent="0.3">
      <c r="C1920" s="178"/>
      <c r="D1920" s="215"/>
      <c r="E1920" s="215"/>
      <c r="F1920" s="215"/>
    </row>
    <row r="1921" spans="3:6" ht="24.95" customHeight="1" x14ac:dyDescent="0.3">
      <c r="C1921" s="178"/>
      <c r="D1921" s="215"/>
      <c r="E1921" s="215"/>
      <c r="F1921" s="215"/>
    </row>
    <row r="1922" spans="3:6" ht="24.95" customHeight="1" x14ac:dyDescent="0.3">
      <c r="C1922" s="178"/>
      <c r="D1922" s="215"/>
      <c r="E1922" s="215"/>
      <c r="F1922" s="215"/>
    </row>
    <row r="1923" spans="3:6" ht="24.95" customHeight="1" x14ac:dyDescent="0.3">
      <c r="C1923" s="178"/>
      <c r="D1923" s="215"/>
      <c r="E1923" s="215"/>
      <c r="F1923" s="215"/>
    </row>
    <row r="1924" spans="3:6" ht="24.95" customHeight="1" x14ac:dyDescent="0.3">
      <c r="C1924" s="178"/>
      <c r="D1924" s="215"/>
      <c r="E1924" s="215"/>
      <c r="F1924" s="215"/>
    </row>
    <row r="1925" spans="3:6" ht="24.95" customHeight="1" x14ac:dyDescent="0.3">
      <c r="C1925" s="178"/>
      <c r="D1925" s="215"/>
      <c r="E1925" s="215"/>
      <c r="F1925" s="215"/>
    </row>
    <row r="1926" spans="3:6" ht="24.95" customHeight="1" x14ac:dyDescent="0.3">
      <c r="C1926" s="178"/>
      <c r="D1926" s="215"/>
      <c r="E1926" s="215"/>
      <c r="F1926" s="215"/>
    </row>
    <row r="1927" spans="3:6" ht="24.95" customHeight="1" x14ac:dyDescent="0.3">
      <c r="C1927" s="178"/>
      <c r="D1927" s="215"/>
      <c r="E1927" s="215"/>
      <c r="F1927" s="215"/>
    </row>
    <row r="1928" spans="3:6" ht="24.95" customHeight="1" x14ac:dyDescent="0.3">
      <c r="C1928" s="178"/>
      <c r="D1928" s="215"/>
      <c r="E1928" s="215"/>
      <c r="F1928" s="215"/>
    </row>
    <row r="1929" spans="3:6" ht="24.95" customHeight="1" x14ac:dyDescent="0.3">
      <c r="C1929" s="178"/>
      <c r="D1929" s="215"/>
      <c r="E1929" s="215"/>
      <c r="F1929" s="215"/>
    </row>
    <row r="1930" spans="3:6" ht="24.95" customHeight="1" x14ac:dyDescent="0.3">
      <c r="C1930" s="178"/>
      <c r="D1930" s="215"/>
      <c r="E1930" s="215"/>
      <c r="F1930" s="215"/>
    </row>
    <row r="1931" spans="3:6" ht="24.95" customHeight="1" x14ac:dyDescent="0.3">
      <c r="C1931" s="178"/>
      <c r="D1931" s="215"/>
      <c r="E1931" s="215"/>
      <c r="F1931" s="215"/>
    </row>
    <row r="1932" spans="3:6" ht="24.95" customHeight="1" x14ac:dyDescent="0.3">
      <c r="C1932" s="178"/>
      <c r="D1932" s="215"/>
      <c r="E1932" s="215"/>
      <c r="F1932" s="215"/>
    </row>
    <row r="1933" spans="3:6" ht="24.95" customHeight="1" x14ac:dyDescent="0.3">
      <c r="C1933" s="178"/>
      <c r="D1933" s="215"/>
      <c r="E1933" s="215"/>
      <c r="F1933" s="215"/>
    </row>
    <row r="1934" spans="3:6" ht="24.95" customHeight="1" x14ac:dyDescent="0.3">
      <c r="C1934" s="178"/>
      <c r="D1934" s="215"/>
      <c r="E1934" s="215"/>
      <c r="F1934" s="215"/>
    </row>
    <row r="1935" spans="3:6" ht="24.95" customHeight="1" x14ac:dyDescent="0.3">
      <c r="C1935" s="178"/>
      <c r="D1935" s="215"/>
      <c r="E1935" s="215"/>
      <c r="F1935" s="215"/>
    </row>
    <row r="1936" spans="3:6" ht="24.95" customHeight="1" x14ac:dyDescent="0.3">
      <c r="C1936" s="178"/>
      <c r="D1936" s="215"/>
      <c r="E1936" s="215"/>
      <c r="F1936" s="215"/>
    </row>
    <row r="1937" spans="3:6" ht="24.95" customHeight="1" x14ac:dyDescent="0.3">
      <c r="C1937" s="178"/>
      <c r="D1937" s="215"/>
      <c r="E1937" s="215"/>
      <c r="F1937" s="215"/>
    </row>
    <row r="1938" spans="3:6" ht="24.95" customHeight="1" x14ac:dyDescent="0.3">
      <c r="C1938" s="178"/>
      <c r="D1938" s="215"/>
      <c r="E1938" s="215"/>
      <c r="F1938" s="215"/>
    </row>
    <row r="1939" spans="3:6" ht="24.95" customHeight="1" x14ac:dyDescent="0.3">
      <c r="C1939" s="178"/>
      <c r="D1939" s="215"/>
      <c r="E1939" s="215"/>
      <c r="F1939" s="215"/>
    </row>
    <row r="1940" spans="3:6" ht="24.95" customHeight="1" x14ac:dyDescent="0.3">
      <c r="C1940" s="178"/>
      <c r="D1940" s="215"/>
      <c r="E1940" s="215"/>
      <c r="F1940" s="215"/>
    </row>
    <row r="1941" spans="3:6" ht="24.95" customHeight="1" x14ac:dyDescent="0.3">
      <c r="C1941" s="178"/>
      <c r="D1941" s="215"/>
      <c r="E1941" s="215"/>
      <c r="F1941" s="215"/>
    </row>
    <row r="1942" spans="3:6" ht="24.95" customHeight="1" x14ac:dyDescent="0.3">
      <c r="C1942" s="178"/>
      <c r="D1942" s="215"/>
      <c r="E1942" s="215"/>
      <c r="F1942" s="215"/>
    </row>
    <row r="1943" spans="3:6" ht="24.95" customHeight="1" x14ac:dyDescent="0.3">
      <c r="C1943" s="178"/>
      <c r="D1943" s="215"/>
      <c r="E1943" s="215"/>
      <c r="F1943" s="215"/>
    </row>
    <row r="1944" spans="3:6" ht="24.95" customHeight="1" x14ac:dyDescent="0.3">
      <c r="C1944" s="178"/>
      <c r="D1944" s="215"/>
      <c r="E1944" s="215"/>
      <c r="F1944" s="215"/>
    </row>
    <row r="1945" spans="3:6" ht="24.95" customHeight="1" x14ac:dyDescent="0.3">
      <c r="C1945" s="178"/>
      <c r="D1945" s="215"/>
      <c r="E1945" s="215"/>
      <c r="F1945" s="215"/>
    </row>
    <row r="1946" spans="3:6" ht="24.95" customHeight="1" x14ac:dyDescent="0.3">
      <c r="C1946" s="178"/>
      <c r="D1946" s="215"/>
      <c r="E1946" s="215"/>
      <c r="F1946" s="215"/>
    </row>
    <row r="1947" spans="3:6" ht="24.95" customHeight="1" x14ac:dyDescent="0.3">
      <c r="C1947" s="178"/>
      <c r="D1947" s="215"/>
      <c r="E1947" s="215"/>
      <c r="F1947" s="215"/>
    </row>
    <row r="1948" spans="3:6" ht="24.95" customHeight="1" x14ac:dyDescent="0.3">
      <c r="C1948" s="178"/>
      <c r="D1948" s="215"/>
      <c r="E1948" s="215"/>
      <c r="F1948" s="215"/>
    </row>
    <row r="1949" spans="3:6" ht="24.95" customHeight="1" x14ac:dyDescent="0.3">
      <c r="C1949" s="178"/>
      <c r="D1949" s="215"/>
      <c r="E1949" s="215"/>
      <c r="F1949" s="215"/>
    </row>
    <row r="1950" spans="3:6" ht="24.95" customHeight="1" x14ac:dyDescent="0.3">
      <c r="C1950" s="178"/>
      <c r="D1950" s="215"/>
      <c r="E1950" s="215"/>
      <c r="F1950" s="215"/>
    </row>
    <row r="1951" spans="3:6" ht="24.95" customHeight="1" x14ac:dyDescent="0.3">
      <c r="C1951" s="178"/>
      <c r="D1951" s="215"/>
      <c r="E1951" s="215"/>
      <c r="F1951" s="215"/>
    </row>
    <row r="1952" spans="3:6" ht="24.95" customHeight="1" x14ac:dyDescent="0.3">
      <c r="C1952" s="178"/>
      <c r="D1952" s="215"/>
      <c r="E1952" s="215"/>
      <c r="F1952" s="215"/>
    </row>
    <row r="1953" spans="3:6" ht="24.95" customHeight="1" x14ac:dyDescent="0.3">
      <c r="C1953" s="178"/>
      <c r="D1953" s="215"/>
      <c r="E1953" s="215"/>
      <c r="F1953" s="215"/>
    </row>
    <row r="1954" spans="3:6" ht="24.95" customHeight="1" x14ac:dyDescent="0.3">
      <c r="C1954" s="178"/>
      <c r="D1954" s="215"/>
      <c r="E1954" s="215"/>
      <c r="F1954" s="215"/>
    </row>
    <row r="1955" spans="3:6" ht="24.95" customHeight="1" x14ac:dyDescent="0.3">
      <c r="C1955" s="178"/>
      <c r="D1955" s="215"/>
      <c r="E1955" s="215"/>
      <c r="F1955" s="215"/>
    </row>
    <row r="1956" spans="3:6" ht="24.95" customHeight="1" x14ac:dyDescent="0.3">
      <c r="C1956" s="178"/>
      <c r="D1956" s="215"/>
      <c r="E1956" s="215"/>
      <c r="F1956" s="215"/>
    </row>
    <row r="1957" spans="3:6" ht="24.95" customHeight="1" x14ac:dyDescent="0.3">
      <c r="C1957" s="178"/>
      <c r="D1957" s="215"/>
      <c r="E1957" s="215"/>
      <c r="F1957" s="215"/>
    </row>
    <row r="1958" spans="3:6" ht="24.95" customHeight="1" x14ac:dyDescent="0.3">
      <c r="C1958" s="178"/>
      <c r="D1958" s="215"/>
      <c r="E1958" s="215"/>
      <c r="F1958" s="215"/>
    </row>
    <row r="1959" spans="3:6" ht="24.95" customHeight="1" x14ac:dyDescent="0.3">
      <c r="C1959" s="178"/>
      <c r="D1959" s="215"/>
      <c r="E1959" s="215"/>
      <c r="F1959" s="215"/>
    </row>
    <row r="1960" spans="3:6" ht="24.95" customHeight="1" x14ac:dyDescent="0.3">
      <c r="C1960" s="178"/>
      <c r="D1960" s="215"/>
      <c r="E1960" s="215"/>
      <c r="F1960" s="215"/>
    </row>
    <row r="1961" spans="3:6" ht="24.95" customHeight="1" x14ac:dyDescent="0.3">
      <c r="C1961" s="178"/>
      <c r="D1961" s="215"/>
      <c r="E1961" s="215"/>
      <c r="F1961" s="215"/>
    </row>
    <row r="1962" spans="3:6" ht="24.95" customHeight="1" x14ac:dyDescent="0.3">
      <c r="C1962" s="178"/>
      <c r="D1962" s="215"/>
      <c r="E1962" s="215"/>
      <c r="F1962" s="215"/>
    </row>
    <row r="1963" spans="3:6" ht="24.95" customHeight="1" x14ac:dyDescent="0.3">
      <c r="C1963" s="178"/>
      <c r="D1963" s="215"/>
      <c r="E1963" s="215"/>
      <c r="F1963" s="215"/>
    </row>
    <row r="1964" spans="3:6" ht="24.95" customHeight="1" x14ac:dyDescent="0.3">
      <c r="C1964" s="178"/>
      <c r="D1964" s="215"/>
      <c r="E1964" s="215"/>
      <c r="F1964" s="215"/>
    </row>
    <row r="1965" spans="3:6" ht="24.95" customHeight="1" x14ac:dyDescent="0.3">
      <c r="C1965" s="178"/>
      <c r="D1965" s="215"/>
      <c r="E1965" s="215"/>
      <c r="F1965" s="215"/>
    </row>
    <row r="1966" spans="3:6" ht="24.95" customHeight="1" x14ac:dyDescent="0.3">
      <c r="C1966" s="178"/>
      <c r="D1966" s="215"/>
      <c r="E1966" s="215"/>
      <c r="F1966" s="215"/>
    </row>
    <row r="1967" spans="3:6" ht="24.95" customHeight="1" x14ac:dyDescent="0.3">
      <c r="C1967" s="178"/>
      <c r="D1967" s="215"/>
      <c r="E1967" s="215"/>
      <c r="F1967" s="215"/>
    </row>
    <row r="1968" spans="3:6" ht="24.95" customHeight="1" x14ac:dyDescent="0.3">
      <c r="C1968" s="178"/>
      <c r="D1968" s="215"/>
      <c r="E1968" s="215"/>
      <c r="F1968" s="215"/>
    </row>
    <row r="1969" spans="3:6" ht="24.95" customHeight="1" x14ac:dyDescent="0.3">
      <c r="C1969" s="178"/>
      <c r="D1969" s="215"/>
      <c r="E1969" s="215"/>
      <c r="F1969" s="215"/>
    </row>
    <row r="1970" spans="3:6" ht="24.95" customHeight="1" x14ac:dyDescent="0.3">
      <c r="C1970" s="178"/>
      <c r="D1970" s="215"/>
      <c r="E1970" s="215"/>
      <c r="F1970" s="215"/>
    </row>
    <row r="1971" spans="3:6" ht="24.95" customHeight="1" x14ac:dyDescent="0.3">
      <c r="C1971" s="178"/>
      <c r="D1971" s="215"/>
      <c r="E1971" s="215"/>
      <c r="F1971" s="215"/>
    </row>
    <row r="1972" spans="3:6" ht="24.95" customHeight="1" x14ac:dyDescent="0.3">
      <c r="C1972" s="178"/>
      <c r="D1972" s="215"/>
      <c r="E1972" s="215"/>
      <c r="F1972" s="215"/>
    </row>
    <row r="1973" spans="3:6" ht="24.95" customHeight="1" x14ac:dyDescent="0.3">
      <c r="C1973" s="178"/>
      <c r="D1973" s="215"/>
      <c r="E1973" s="215"/>
      <c r="F1973" s="215"/>
    </row>
    <row r="1974" spans="3:6" ht="24.95" customHeight="1" x14ac:dyDescent="0.3">
      <c r="C1974" s="178"/>
      <c r="D1974" s="215"/>
      <c r="E1974" s="215"/>
      <c r="F1974" s="215"/>
    </row>
    <row r="1975" spans="3:6" ht="24.95" customHeight="1" x14ac:dyDescent="0.3">
      <c r="C1975" s="178"/>
      <c r="D1975" s="215"/>
      <c r="E1975" s="215"/>
      <c r="F1975" s="215"/>
    </row>
    <row r="1976" spans="3:6" ht="24.95" customHeight="1" x14ac:dyDescent="0.3">
      <c r="C1976" s="178"/>
      <c r="D1976" s="215"/>
      <c r="E1976" s="215"/>
      <c r="F1976" s="215"/>
    </row>
    <row r="1977" spans="3:6" ht="24.95" customHeight="1" x14ac:dyDescent="0.3">
      <c r="C1977" s="178"/>
      <c r="D1977" s="215"/>
      <c r="E1977" s="215"/>
      <c r="F1977" s="215"/>
    </row>
  </sheetData>
  <mergeCells count="254">
    <mergeCell ref="D153:G153"/>
    <mergeCell ref="E133:G133"/>
    <mergeCell ref="F134:G134"/>
    <mergeCell ref="F135:G135"/>
    <mergeCell ref="E136:G136"/>
    <mergeCell ref="D137:G137"/>
    <mergeCell ref="C138:G138"/>
    <mergeCell ref="D139:G139"/>
    <mergeCell ref="C140:G140"/>
    <mergeCell ref="D141:G141"/>
    <mergeCell ref="D148:G148"/>
    <mergeCell ref="D149:G149"/>
    <mergeCell ref="C150:G150"/>
    <mergeCell ref="D151:G151"/>
    <mergeCell ref="D152:G152"/>
    <mergeCell ref="C147:G147"/>
    <mergeCell ref="H143:M143"/>
    <mergeCell ref="H144:J144"/>
    <mergeCell ref="K144:M144"/>
    <mergeCell ref="B146:G146"/>
    <mergeCell ref="F118:G118"/>
    <mergeCell ref="F119:G119"/>
    <mergeCell ref="F120:G120"/>
    <mergeCell ref="E130:G130"/>
    <mergeCell ref="F131:G131"/>
    <mergeCell ref="F132:G132"/>
    <mergeCell ref="E122:G122"/>
    <mergeCell ref="F123:G123"/>
    <mergeCell ref="F126:G126"/>
    <mergeCell ref="E127:G127"/>
    <mergeCell ref="F128:G128"/>
    <mergeCell ref="E214:G214"/>
    <mergeCell ref="B186:G186"/>
    <mergeCell ref="D211:G211"/>
    <mergeCell ref="C212:G212"/>
    <mergeCell ref="D213:G213"/>
    <mergeCell ref="E196:G196"/>
    <mergeCell ref="E197:G197"/>
    <mergeCell ref="C198:G198"/>
    <mergeCell ref="D199:G199"/>
    <mergeCell ref="E200:G200"/>
    <mergeCell ref="E201:G201"/>
    <mergeCell ref="E202:G202"/>
    <mergeCell ref="D203:G203"/>
    <mergeCell ref="E204:G204"/>
    <mergeCell ref="C207:G207"/>
    <mergeCell ref="E205:G205"/>
    <mergeCell ref="E206:G206"/>
    <mergeCell ref="C209:G209"/>
    <mergeCell ref="D210:G210"/>
    <mergeCell ref="E57:G57"/>
    <mergeCell ref="E58:G58"/>
    <mergeCell ref="E59:G59"/>
    <mergeCell ref="D85:G85"/>
    <mergeCell ref="C86:G86"/>
    <mergeCell ref="D82:G82"/>
    <mergeCell ref="C155:G155"/>
    <mergeCell ref="D156:G156"/>
    <mergeCell ref="F115:G115"/>
    <mergeCell ref="B60:M60"/>
    <mergeCell ref="B61:G63"/>
    <mergeCell ref="H61:M61"/>
    <mergeCell ref="H62:J62"/>
    <mergeCell ref="K62:M62"/>
    <mergeCell ref="D98:G98"/>
    <mergeCell ref="D99:G99"/>
    <mergeCell ref="C106:G106"/>
    <mergeCell ref="C92:G92"/>
    <mergeCell ref="D93:G93"/>
    <mergeCell ref="D94:G94"/>
    <mergeCell ref="F112:G112"/>
    <mergeCell ref="F113:G113"/>
    <mergeCell ref="E114:G114"/>
    <mergeCell ref="D121:G121"/>
    <mergeCell ref="H1:M1"/>
    <mergeCell ref="H102:J102"/>
    <mergeCell ref="K102:M102"/>
    <mergeCell ref="B104:G104"/>
    <mergeCell ref="H183:M183"/>
    <mergeCell ref="H184:J184"/>
    <mergeCell ref="K184:M184"/>
    <mergeCell ref="B64:G64"/>
    <mergeCell ref="A100:A103"/>
    <mergeCell ref="A182:A185"/>
    <mergeCell ref="B182:M182"/>
    <mergeCell ref="B183:G185"/>
    <mergeCell ref="B100:M100"/>
    <mergeCell ref="B101:G103"/>
    <mergeCell ref="A60:A63"/>
    <mergeCell ref="D95:G95"/>
    <mergeCell ref="D96:G96"/>
    <mergeCell ref="D97:G97"/>
    <mergeCell ref="D91:G91"/>
    <mergeCell ref="D78:G78"/>
    <mergeCell ref="H101:M101"/>
    <mergeCell ref="A142:A145"/>
    <mergeCell ref="B142:M142"/>
    <mergeCell ref="B143:G145"/>
    <mergeCell ref="E226:G226"/>
    <mergeCell ref="E227:G227"/>
    <mergeCell ref="D216:G216"/>
    <mergeCell ref="C219:G219"/>
    <mergeCell ref="D220:G220"/>
    <mergeCell ref="E221:G221"/>
    <mergeCell ref="E217:G217"/>
    <mergeCell ref="B236:G236"/>
    <mergeCell ref="A232:A235"/>
    <mergeCell ref="B232:M232"/>
    <mergeCell ref="B233:G235"/>
    <mergeCell ref="H233:M233"/>
    <mergeCell ref="H234:J234"/>
    <mergeCell ref="K234:M234"/>
    <mergeCell ref="D46:G46"/>
    <mergeCell ref="C47:G47"/>
    <mergeCell ref="D48:G48"/>
    <mergeCell ref="B105:G105"/>
    <mergeCell ref="C49:G49"/>
    <mergeCell ref="D50:G50"/>
    <mergeCell ref="E51:G51"/>
    <mergeCell ref="E54:G54"/>
    <mergeCell ref="D55:G55"/>
    <mergeCell ref="D67:G67"/>
    <mergeCell ref="C68:G68"/>
    <mergeCell ref="D69:G69"/>
    <mergeCell ref="C70:G70"/>
    <mergeCell ref="E52:G52"/>
    <mergeCell ref="E53:G53"/>
    <mergeCell ref="D88:G88"/>
    <mergeCell ref="C89:G89"/>
    <mergeCell ref="D90:G90"/>
    <mergeCell ref="D79:G79"/>
    <mergeCell ref="D87:G87"/>
    <mergeCell ref="D71:G71"/>
    <mergeCell ref="C72:G72"/>
    <mergeCell ref="D73:G73"/>
    <mergeCell ref="E56:G56"/>
    <mergeCell ref="I296:L296"/>
    <mergeCell ref="I253:L253"/>
    <mergeCell ref="I277:L277"/>
    <mergeCell ref="I280:L280"/>
    <mergeCell ref="I282:L282"/>
    <mergeCell ref="I293:L293"/>
    <mergeCell ref="C249:G249"/>
    <mergeCell ref="B245:G245"/>
    <mergeCell ref="C250:G250"/>
    <mergeCell ref="C251:G251"/>
    <mergeCell ref="I286:L286"/>
    <mergeCell ref="H2:M2"/>
    <mergeCell ref="H9:M9"/>
    <mergeCell ref="A13:M13"/>
    <mergeCell ref="A14:M14"/>
    <mergeCell ref="A15:M15"/>
    <mergeCell ref="H17:J17"/>
    <mergeCell ref="C40:G40"/>
    <mergeCell ref="H22:M22"/>
    <mergeCell ref="H23:M23"/>
    <mergeCell ref="H24:M24"/>
    <mergeCell ref="H25:M25"/>
    <mergeCell ref="B19:M19"/>
    <mergeCell ref="B20:G20"/>
    <mergeCell ref="A31:A34"/>
    <mergeCell ref="B31:M31"/>
    <mergeCell ref="B32:G34"/>
    <mergeCell ref="H32:M32"/>
    <mergeCell ref="H33:J33"/>
    <mergeCell ref="K33:M33"/>
    <mergeCell ref="H20:M20"/>
    <mergeCell ref="H21:M21"/>
    <mergeCell ref="B21:G21"/>
    <mergeCell ref="B22:G22"/>
    <mergeCell ref="B27:G27"/>
    <mergeCell ref="B23:G23"/>
    <mergeCell ref="B24:G24"/>
    <mergeCell ref="B25:G25"/>
    <mergeCell ref="B26:G26"/>
    <mergeCell ref="C77:G77"/>
    <mergeCell ref="H26:M26"/>
    <mergeCell ref="H27:M27"/>
    <mergeCell ref="H28:M28"/>
    <mergeCell ref="H29:M29"/>
    <mergeCell ref="C37:G37"/>
    <mergeCell ref="D38:G38"/>
    <mergeCell ref="B42:G42"/>
    <mergeCell ref="C65:G65"/>
    <mergeCell ref="D66:G66"/>
    <mergeCell ref="B28:G28"/>
    <mergeCell ref="B29:G29"/>
    <mergeCell ref="B35:G35"/>
    <mergeCell ref="B36:G36"/>
    <mergeCell ref="D44:G44"/>
    <mergeCell ref="D74:G74"/>
    <mergeCell ref="C75:G75"/>
    <mergeCell ref="D76:G76"/>
    <mergeCell ref="C43:G43"/>
    <mergeCell ref="C45:G45"/>
    <mergeCell ref="F116:G116"/>
    <mergeCell ref="F117:G117"/>
    <mergeCell ref="D83:G83"/>
    <mergeCell ref="D84:G84"/>
    <mergeCell ref="D80:G80"/>
    <mergeCell ref="D81:G81"/>
    <mergeCell ref="D107:G107"/>
    <mergeCell ref="E108:G108"/>
    <mergeCell ref="F109:G109"/>
    <mergeCell ref="F110:G110"/>
    <mergeCell ref="E111:G111"/>
    <mergeCell ref="D244:G244"/>
    <mergeCell ref="B154:G154"/>
    <mergeCell ref="B187:G187"/>
    <mergeCell ref="B181:G181"/>
    <mergeCell ref="E165:G165"/>
    <mergeCell ref="D169:G169"/>
    <mergeCell ref="C170:G170"/>
    <mergeCell ref="D171:G171"/>
    <mergeCell ref="D172:G172"/>
    <mergeCell ref="D173:G173"/>
    <mergeCell ref="C174:G174"/>
    <mergeCell ref="D160:G160"/>
    <mergeCell ref="E161:G161"/>
    <mergeCell ref="D175:G175"/>
    <mergeCell ref="C188:G188"/>
    <mergeCell ref="D189:G189"/>
    <mergeCell ref="D190:G190"/>
    <mergeCell ref="C191:G191"/>
    <mergeCell ref="D192:G192"/>
    <mergeCell ref="E193:G193"/>
    <mergeCell ref="E194:G194"/>
    <mergeCell ref="D195:G195"/>
    <mergeCell ref="D208:G208"/>
    <mergeCell ref="C157:G157"/>
    <mergeCell ref="C176:G176"/>
    <mergeCell ref="D177:G177"/>
    <mergeCell ref="C178:G178"/>
    <mergeCell ref="D179:G179"/>
    <mergeCell ref="D180:G180"/>
    <mergeCell ref="F124:G124"/>
    <mergeCell ref="F125:G125"/>
    <mergeCell ref="E218:G218"/>
    <mergeCell ref="C243:G243"/>
    <mergeCell ref="D158:G158"/>
    <mergeCell ref="C159:G159"/>
    <mergeCell ref="F129:G129"/>
    <mergeCell ref="D242:G242"/>
    <mergeCell ref="C228:G228"/>
    <mergeCell ref="D229:G229"/>
    <mergeCell ref="D230:G230"/>
    <mergeCell ref="D231:G231"/>
    <mergeCell ref="C237:G237"/>
    <mergeCell ref="C241:G241"/>
    <mergeCell ref="E222:G222"/>
    <mergeCell ref="E215:G215"/>
    <mergeCell ref="E223:G223"/>
    <mergeCell ref="D224:G224"/>
    <mergeCell ref="E225:G225"/>
  </mergeCells>
  <pageMargins left="0.6" right="0.5" top="0.5" bottom="0.5" header="0" footer="0"/>
  <pageSetup paperSize="9" scale="70" firstPageNumber="57" orientation="portrait" useFirstPageNumber="1" r:id="rId1"/>
  <rowBreaks count="6" manualBreakCount="6">
    <brk id="59" max="12" man="1"/>
    <brk id="99" max="12" man="1"/>
    <brk id="141" max="12" man="1"/>
    <brk id="181" max="12" man="1"/>
    <brk id="231" max="12" man="1"/>
    <brk id="2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86"/>
  <sheetViews>
    <sheetView view="pageBreakPreview" topLeftCell="A136" zoomScaleNormal="85" zoomScaleSheetLayoutView="100" workbookViewId="0">
      <selection activeCell="F155" sqref="F155"/>
    </sheetView>
  </sheetViews>
  <sheetFormatPr defaultColWidth="9.140625" defaultRowHeight="20.100000000000001" customHeight="1" x14ac:dyDescent="0.3"/>
  <cols>
    <col min="1" max="1" width="2.5703125" style="8" customWidth="1"/>
    <col min="2" max="2" width="4" style="8" customWidth="1"/>
    <col min="3" max="3" width="3" style="8" customWidth="1"/>
    <col min="4" max="4" width="27.5703125" style="8" customWidth="1"/>
    <col min="5" max="5" width="2.7109375" style="8" customWidth="1"/>
    <col min="6" max="6" width="12.7109375" style="8" customWidth="1"/>
    <col min="7" max="7" width="12.140625" style="154" customWidth="1"/>
    <col min="8" max="8" width="10.42578125" style="154" bestFit="1" customWidth="1"/>
    <col min="9" max="9" width="10.140625" style="8" bestFit="1" customWidth="1"/>
    <col min="10" max="10" width="7.5703125" style="8" customWidth="1"/>
    <col min="11" max="11" width="8.5703125" style="8" customWidth="1"/>
    <col min="12" max="12" width="27.7109375" style="155" customWidth="1"/>
    <col min="13" max="13" width="24.7109375" style="71" customWidth="1"/>
    <col min="14" max="14" width="13.42578125" style="88" customWidth="1"/>
    <col min="15" max="15" width="118.140625" style="88" bestFit="1" customWidth="1"/>
    <col min="16" max="16384" width="9.140625" style="8"/>
  </cols>
  <sheetData>
    <row r="1" spans="1:15" ht="20.100000000000001" customHeight="1" x14ac:dyDescent="0.3">
      <c r="A1" s="1005" t="s">
        <v>207</v>
      </c>
      <c r="B1" s="1005"/>
      <c r="C1" s="1005"/>
      <c r="D1" s="1005"/>
      <c r="E1" s="1005"/>
      <c r="F1" s="1005"/>
      <c r="G1" s="1005"/>
      <c r="H1" s="1005"/>
      <c r="I1" s="1005"/>
      <c r="J1" s="1005"/>
      <c r="K1" s="1005"/>
      <c r="L1" s="1005"/>
      <c r="M1" s="1005"/>
      <c r="N1" s="73"/>
      <c r="O1" s="73"/>
    </row>
    <row r="2" spans="1:15" ht="20.100000000000001" customHeight="1" x14ac:dyDescent="0.3">
      <c r="A2" s="1005" t="s">
        <v>222</v>
      </c>
      <c r="B2" s="1005"/>
      <c r="C2" s="1005"/>
      <c r="D2" s="1005"/>
      <c r="E2" s="1005"/>
      <c r="F2" s="1005"/>
      <c r="G2" s="1005"/>
      <c r="H2" s="1005"/>
      <c r="I2" s="1005"/>
      <c r="J2" s="1005"/>
      <c r="K2" s="1005"/>
      <c r="L2" s="1005"/>
      <c r="M2" s="1005"/>
      <c r="N2" s="73"/>
      <c r="O2" s="73"/>
    </row>
    <row r="3" spans="1:15" ht="11.25" customHeight="1" x14ac:dyDescent="0.3">
      <c r="A3" s="9"/>
      <c r="B3" s="9"/>
      <c r="C3" s="9"/>
      <c r="D3" s="9"/>
      <c r="E3" s="9"/>
      <c r="F3" s="9"/>
      <c r="G3" s="394"/>
      <c r="H3" s="395"/>
      <c r="I3" s="9"/>
      <c r="J3" s="394"/>
      <c r="K3" s="394"/>
      <c r="L3" s="396"/>
      <c r="M3" s="397"/>
      <c r="N3" s="76"/>
      <c r="O3" s="76"/>
    </row>
    <row r="4" spans="1:15" ht="15" x14ac:dyDescent="0.3">
      <c r="A4" s="398" t="s">
        <v>208</v>
      </c>
      <c r="B4" s="398"/>
      <c r="C4" s="399"/>
      <c r="D4" s="400"/>
      <c r="E4" s="400"/>
      <c r="F4" s="399"/>
      <c r="G4" s="401"/>
      <c r="H4" s="402"/>
      <c r="I4" s="399"/>
      <c r="J4" s="394"/>
      <c r="K4" s="394"/>
      <c r="L4" s="396"/>
      <c r="M4" s="397"/>
      <c r="N4" s="76"/>
      <c r="O4" s="76"/>
    </row>
    <row r="5" spans="1:15" ht="15" x14ac:dyDescent="0.3">
      <c r="A5" s="399"/>
      <c r="B5" s="399"/>
      <c r="C5" s="399" t="s">
        <v>209</v>
      </c>
      <c r="D5" s="399"/>
      <c r="E5" s="399" t="s">
        <v>210</v>
      </c>
      <c r="F5" s="1006" t="s">
        <v>662</v>
      </c>
      <c r="G5" s="1006"/>
      <c r="H5" s="1006"/>
      <c r="I5" s="1006"/>
      <c r="J5" s="394"/>
      <c r="K5" s="394"/>
      <c r="L5" s="396"/>
      <c r="M5" s="397"/>
      <c r="N5" s="76"/>
      <c r="O5" s="76"/>
    </row>
    <row r="6" spans="1:15" ht="15" x14ac:dyDescent="0.3">
      <c r="A6" s="399"/>
      <c r="B6" s="399"/>
      <c r="C6" s="399" t="s">
        <v>211</v>
      </c>
      <c r="D6" s="399"/>
      <c r="E6" s="399" t="s">
        <v>210</v>
      </c>
      <c r="F6" s="1007" t="s">
        <v>663</v>
      </c>
      <c r="G6" s="1006"/>
      <c r="H6" s="1006"/>
      <c r="I6" s="1006"/>
      <c r="J6" s="394"/>
      <c r="K6" s="394"/>
      <c r="L6" s="396"/>
      <c r="M6" s="397"/>
      <c r="N6" s="76"/>
      <c r="O6" s="76"/>
    </row>
    <row r="7" spans="1:15" ht="15" x14ac:dyDescent="0.3">
      <c r="A7" s="399"/>
      <c r="B7" s="399"/>
      <c r="C7" s="399" t="s">
        <v>212</v>
      </c>
      <c r="D7" s="399"/>
      <c r="E7" s="399" t="s">
        <v>210</v>
      </c>
      <c r="F7" s="1006" t="s">
        <v>664</v>
      </c>
      <c r="G7" s="1006"/>
      <c r="H7" s="1006"/>
      <c r="I7" s="1006"/>
      <c r="J7" s="403"/>
      <c r="K7" s="403"/>
      <c r="L7" s="396"/>
      <c r="M7" s="397"/>
      <c r="N7" s="76"/>
      <c r="O7" s="76"/>
    </row>
    <row r="8" spans="1:15" ht="15" x14ac:dyDescent="0.3">
      <c r="A8" s="399"/>
      <c r="B8" s="399"/>
      <c r="C8" s="399" t="s">
        <v>280</v>
      </c>
      <c r="D8" s="399"/>
      <c r="E8" s="399" t="s">
        <v>210</v>
      </c>
      <c r="F8" s="1006" t="s">
        <v>596</v>
      </c>
      <c r="G8" s="1006"/>
      <c r="H8" s="1006"/>
      <c r="I8" s="1006"/>
      <c r="J8" s="192"/>
      <c r="K8" s="192"/>
      <c r="L8" s="192"/>
      <c r="M8" s="192"/>
      <c r="N8" s="73"/>
      <c r="O8" s="73"/>
    </row>
    <row r="9" spans="1:15" ht="15" x14ac:dyDescent="0.3">
      <c r="A9" s="399"/>
      <c r="B9" s="399"/>
      <c r="C9" s="399" t="s">
        <v>214</v>
      </c>
      <c r="D9" s="399"/>
      <c r="E9" s="399" t="s">
        <v>210</v>
      </c>
      <c r="F9" s="1006" t="s">
        <v>584</v>
      </c>
      <c r="G9" s="1006"/>
      <c r="H9" s="1006"/>
      <c r="I9" s="1006"/>
      <c r="J9" s="394"/>
      <c r="K9" s="394"/>
      <c r="L9" s="396"/>
      <c r="M9" s="397"/>
      <c r="N9" s="76"/>
      <c r="O9" s="76"/>
    </row>
    <row r="10" spans="1:15" ht="15" x14ac:dyDescent="0.3">
      <c r="A10" s="399"/>
      <c r="B10" s="399"/>
      <c r="C10" s="399"/>
      <c r="D10" s="399"/>
      <c r="E10" s="399"/>
      <c r="F10" s="404"/>
      <c r="G10" s="405"/>
      <c r="H10" s="405"/>
      <c r="I10" s="404"/>
      <c r="J10" s="394"/>
      <c r="K10" s="394"/>
      <c r="L10" s="396"/>
      <c r="M10" s="397"/>
      <c r="N10" s="76"/>
      <c r="O10" s="76"/>
    </row>
    <row r="11" spans="1:15" ht="15" x14ac:dyDescent="0.3">
      <c r="A11" s="398" t="s">
        <v>215</v>
      </c>
      <c r="B11" s="398"/>
      <c r="C11" s="399"/>
      <c r="D11" s="400"/>
      <c r="E11" s="400"/>
      <c r="F11" s="399"/>
      <c r="G11" s="401"/>
      <c r="H11" s="402"/>
      <c r="I11" s="399"/>
      <c r="J11" s="394"/>
      <c r="K11" s="394"/>
      <c r="L11" s="396"/>
      <c r="M11" s="397"/>
      <c r="N11" s="76"/>
      <c r="O11" s="76"/>
    </row>
    <row r="12" spans="1:15" ht="15" x14ac:dyDescent="0.3">
      <c r="A12" s="399"/>
      <c r="B12" s="399"/>
      <c r="C12" s="399" t="s">
        <v>216</v>
      </c>
      <c r="D12" s="399"/>
      <c r="E12" s="399" t="s">
        <v>210</v>
      </c>
      <c r="F12" s="1006" t="s">
        <v>665</v>
      </c>
      <c r="G12" s="1006"/>
      <c r="H12" s="1006"/>
      <c r="I12" s="1006"/>
      <c r="J12" s="394" t="s">
        <v>305</v>
      </c>
      <c r="K12" s="394"/>
      <c r="L12" s="396"/>
      <c r="M12" s="397"/>
      <c r="N12" s="76"/>
      <c r="O12" s="76"/>
    </row>
    <row r="13" spans="1:15" ht="15" x14ac:dyDescent="0.3">
      <c r="A13" s="399"/>
      <c r="B13" s="399"/>
      <c r="C13" s="399" t="s">
        <v>217</v>
      </c>
      <c r="D13" s="399"/>
      <c r="E13" s="399" t="s">
        <v>210</v>
      </c>
      <c r="F13" s="1007" t="s">
        <v>666</v>
      </c>
      <c r="G13" s="1006"/>
      <c r="H13" s="1006"/>
      <c r="I13" s="1006"/>
      <c r="J13" s="394"/>
      <c r="K13" s="394"/>
      <c r="L13" s="396"/>
      <c r="M13" s="397"/>
      <c r="N13" s="76"/>
      <c r="O13" s="76"/>
    </row>
    <row r="14" spans="1:15" ht="15" x14ac:dyDescent="0.3">
      <c r="A14" s="399"/>
      <c r="B14" s="399"/>
      <c r="C14" s="399" t="s">
        <v>212</v>
      </c>
      <c r="D14" s="399"/>
      <c r="E14" s="399" t="s">
        <v>210</v>
      </c>
      <c r="F14" s="1006" t="s">
        <v>598</v>
      </c>
      <c r="G14" s="1006"/>
      <c r="H14" s="1006"/>
      <c r="I14" s="1006"/>
      <c r="J14" s="394"/>
      <c r="K14" s="394"/>
      <c r="L14" s="396"/>
      <c r="M14" s="397"/>
      <c r="N14" s="76"/>
      <c r="O14" s="76"/>
    </row>
    <row r="15" spans="1:15" ht="15" x14ac:dyDescent="0.3">
      <c r="A15" s="399"/>
      <c r="B15" s="399"/>
      <c r="C15" s="399" t="s">
        <v>213</v>
      </c>
      <c r="D15" s="399"/>
      <c r="E15" s="399" t="s">
        <v>210</v>
      </c>
      <c r="F15" s="1006" t="s">
        <v>595</v>
      </c>
      <c r="G15" s="1006"/>
      <c r="H15" s="1006"/>
      <c r="I15" s="1006"/>
      <c r="J15" s="394"/>
      <c r="K15" s="394"/>
      <c r="L15" s="396"/>
      <c r="M15" s="397"/>
      <c r="N15" s="76"/>
      <c r="O15" s="76"/>
    </row>
    <row r="16" spans="1:15" ht="15" x14ac:dyDescent="0.3">
      <c r="A16" s="399"/>
      <c r="B16" s="399"/>
      <c r="C16" s="399" t="s">
        <v>214</v>
      </c>
      <c r="D16" s="399"/>
      <c r="E16" s="399" t="s">
        <v>210</v>
      </c>
      <c r="F16" s="1006" t="s">
        <v>584</v>
      </c>
      <c r="G16" s="1006"/>
      <c r="H16" s="1006"/>
      <c r="I16" s="1006"/>
      <c r="J16" s="394"/>
      <c r="K16" s="394"/>
      <c r="L16" s="396"/>
      <c r="M16" s="397"/>
      <c r="N16" s="76"/>
      <c r="O16" s="76"/>
    </row>
    <row r="17" spans="1:15" ht="12.75" customHeight="1" x14ac:dyDescent="0.3">
      <c r="A17" s="399"/>
      <c r="B17" s="399"/>
      <c r="C17" s="399"/>
      <c r="D17" s="399"/>
      <c r="E17" s="399"/>
      <c r="F17" s="399"/>
      <c r="G17" s="401"/>
      <c r="H17" s="402"/>
      <c r="I17" s="399"/>
      <c r="J17" s="394"/>
      <c r="K17" s="394"/>
      <c r="L17" s="396"/>
      <c r="M17" s="397"/>
      <c r="N17" s="76"/>
      <c r="O17" s="76"/>
    </row>
    <row r="18" spans="1:15" ht="20.100000000000001" customHeight="1" x14ac:dyDescent="0.3">
      <c r="A18" s="404" t="s">
        <v>230</v>
      </c>
      <c r="B18" s="404"/>
      <c r="C18" s="400"/>
      <c r="D18" s="400"/>
      <c r="E18" s="400"/>
      <c r="F18" s="400"/>
      <c r="G18" s="401"/>
      <c r="H18" s="401"/>
      <c r="I18" s="400"/>
      <c r="J18" s="394"/>
      <c r="K18" s="394"/>
      <c r="L18" s="396"/>
      <c r="M18" s="397"/>
      <c r="N18" s="76"/>
      <c r="O18" s="76"/>
    </row>
    <row r="19" spans="1:15" ht="6.75" customHeight="1" x14ac:dyDescent="0.3">
      <c r="A19" s="406"/>
      <c r="B19" s="406"/>
      <c r="C19" s="407"/>
      <c r="D19" s="407"/>
      <c r="E19" s="407"/>
      <c r="F19" s="407"/>
      <c r="G19" s="408"/>
      <c r="H19" s="409"/>
      <c r="I19" s="410"/>
      <c r="J19" s="394"/>
      <c r="K19" s="394"/>
      <c r="L19" s="396"/>
      <c r="M19" s="397"/>
      <c r="N19" s="76"/>
      <c r="O19" s="76"/>
    </row>
    <row r="20" spans="1:15" ht="51" x14ac:dyDescent="0.3">
      <c r="A20" s="543" t="s">
        <v>218</v>
      </c>
      <c r="B20" s="1008" t="s">
        <v>223</v>
      </c>
      <c r="C20" s="1009"/>
      <c r="D20" s="1009"/>
      <c r="E20" s="1009"/>
      <c r="F20" s="1009"/>
      <c r="G20" s="543" t="s">
        <v>219</v>
      </c>
      <c r="H20" s="543" t="s">
        <v>224</v>
      </c>
      <c r="I20" s="543" t="s">
        <v>225</v>
      </c>
      <c r="J20" s="543" t="s">
        <v>226</v>
      </c>
      <c r="K20" s="543" t="s">
        <v>227</v>
      </c>
      <c r="L20" s="544" t="s">
        <v>220</v>
      </c>
      <c r="M20" s="411" t="s">
        <v>356</v>
      </c>
      <c r="N20" s="74" t="s">
        <v>360</v>
      </c>
      <c r="O20" s="74" t="s">
        <v>386</v>
      </c>
    </row>
    <row r="21" spans="1:15" ht="15" x14ac:dyDescent="0.3">
      <c r="A21" s="545">
        <v>1</v>
      </c>
      <c r="B21" s="1013">
        <v>2</v>
      </c>
      <c r="C21" s="1014"/>
      <c r="D21" s="1014"/>
      <c r="E21" s="1014"/>
      <c r="F21" s="1014"/>
      <c r="G21" s="545">
        <v>3</v>
      </c>
      <c r="H21" s="543">
        <v>4</v>
      </c>
      <c r="I21" s="545">
        <v>5</v>
      </c>
      <c r="J21" s="545">
        <v>6</v>
      </c>
      <c r="K21" s="545">
        <v>7</v>
      </c>
      <c r="L21" s="546">
        <v>8</v>
      </c>
      <c r="M21" s="412" t="s">
        <v>383</v>
      </c>
      <c r="N21" s="75">
        <v>10</v>
      </c>
      <c r="O21" s="75">
        <v>11</v>
      </c>
    </row>
    <row r="22" spans="1:15" s="208" customFormat="1" ht="26.1" customHeight="1" x14ac:dyDescent="0.3">
      <c r="A22" s="228" t="s">
        <v>5</v>
      </c>
      <c r="B22" s="413" t="s">
        <v>7</v>
      </c>
      <c r="C22" s="222"/>
      <c r="D22" s="222"/>
      <c r="E22" s="222"/>
      <c r="F22" s="222"/>
      <c r="G22" s="216"/>
      <c r="H22" s="414"/>
      <c r="I22" s="211"/>
      <c r="J22" s="259"/>
      <c r="K22" s="317">
        <f>K23</f>
        <v>153</v>
      </c>
      <c r="L22" s="415"/>
      <c r="M22" s="416"/>
      <c r="N22" s="417"/>
      <c r="O22" s="417"/>
    </row>
    <row r="23" spans="1:15" s="183" customFormat="1" ht="26.1" customHeight="1" x14ac:dyDescent="0.25">
      <c r="A23" s="209"/>
      <c r="B23" s="210" t="s">
        <v>10</v>
      </c>
      <c r="C23" s="221" t="s">
        <v>80</v>
      </c>
      <c r="D23" s="222"/>
      <c r="E23" s="222"/>
      <c r="F23" s="222"/>
      <c r="G23" s="216"/>
      <c r="H23" s="414"/>
      <c r="I23" s="211"/>
      <c r="J23" s="259"/>
      <c r="K23" s="317">
        <f>SUM(K24:K26)</f>
        <v>153</v>
      </c>
      <c r="L23" s="418"/>
      <c r="M23" s="419"/>
      <c r="N23" s="420"/>
      <c r="O23" s="420"/>
    </row>
    <row r="24" spans="1:15" s="9" customFormat="1" ht="15" x14ac:dyDescent="0.25">
      <c r="A24" s="214"/>
      <c r="B24" s="215"/>
      <c r="C24" s="421" t="s">
        <v>20</v>
      </c>
      <c r="D24" s="1010" t="s">
        <v>17</v>
      </c>
      <c r="E24" s="1011"/>
      <c r="F24" s="1012"/>
      <c r="G24" s="470"/>
      <c r="H24" s="216"/>
      <c r="I24" s="671"/>
      <c r="J24" s="216"/>
      <c r="K24" s="217"/>
      <c r="L24" s="424"/>
      <c r="M24" s="425"/>
      <c r="N24" s="426"/>
    </row>
    <row r="25" spans="1:15" s="9" customFormat="1" ht="45" x14ac:dyDescent="0.25">
      <c r="A25" s="219"/>
      <c r="B25" s="428"/>
      <c r="C25" s="421" t="s">
        <v>22</v>
      </c>
      <c r="D25" s="997" t="s">
        <v>18</v>
      </c>
      <c r="E25" s="997"/>
      <c r="F25" s="997"/>
      <c r="G25" s="470">
        <v>42265</v>
      </c>
      <c r="H25" s="216" t="s">
        <v>420</v>
      </c>
      <c r="I25" s="671">
        <v>1</v>
      </c>
      <c r="J25" s="216">
        <v>150</v>
      </c>
      <c r="K25" s="217">
        <f>J25*I25</f>
        <v>150</v>
      </c>
      <c r="L25" s="424" t="s">
        <v>667</v>
      </c>
      <c r="M25" s="793" t="s">
        <v>650</v>
      </c>
      <c r="N25" s="426"/>
      <c r="O25" s="427" t="s">
        <v>563</v>
      </c>
    </row>
    <row r="26" spans="1:15" s="9" customFormat="1" ht="78" customHeight="1" x14ac:dyDescent="0.25">
      <c r="A26" s="431"/>
      <c r="B26" s="224" t="s">
        <v>9</v>
      </c>
      <c r="C26" s="221" t="s">
        <v>19</v>
      </c>
      <c r="D26" s="222"/>
      <c r="E26" s="222"/>
      <c r="F26" s="222"/>
      <c r="G26" s="788" t="s">
        <v>625</v>
      </c>
      <c r="H26" s="233" t="s">
        <v>599</v>
      </c>
      <c r="I26" s="217">
        <v>1</v>
      </c>
      <c r="J26" s="216">
        <v>3</v>
      </c>
      <c r="K26" s="217">
        <f>J26*I26</f>
        <v>3</v>
      </c>
      <c r="L26" s="424" t="s">
        <v>668</v>
      </c>
      <c r="M26" s="793" t="s">
        <v>669</v>
      </c>
      <c r="N26" s="426"/>
      <c r="O26" s="426"/>
    </row>
    <row r="27" spans="1:15" s="9" customFormat="1" ht="23.25" customHeight="1" x14ac:dyDescent="0.25">
      <c r="A27" s="227" t="s">
        <v>6</v>
      </c>
      <c r="B27" s="998" t="s">
        <v>184</v>
      </c>
      <c r="C27" s="998"/>
      <c r="D27" s="998"/>
      <c r="E27" s="998"/>
      <c r="F27" s="998"/>
      <c r="G27" s="432"/>
      <c r="H27" s="433"/>
      <c r="I27" s="217"/>
      <c r="J27" s="226"/>
      <c r="K27" s="228">
        <f>K28+K137</f>
        <v>12.75</v>
      </c>
      <c r="L27" s="429"/>
      <c r="M27" s="430"/>
      <c r="N27" s="77"/>
      <c r="O27" s="77"/>
    </row>
    <row r="28" spans="1:15" s="9" customFormat="1" ht="45.75" customHeight="1" x14ac:dyDescent="0.25">
      <c r="A28" s="434"/>
      <c r="B28" s="435" t="s">
        <v>10</v>
      </c>
      <c r="C28" s="999" t="s">
        <v>306</v>
      </c>
      <c r="D28" s="1000"/>
      <c r="E28" s="1000"/>
      <c r="F28" s="1000"/>
      <c r="G28" s="1000"/>
      <c r="H28" s="1000"/>
      <c r="I28" s="1000"/>
      <c r="J28" s="1001"/>
      <c r="K28" s="436">
        <f>K33+K38+K42+K46</f>
        <v>10.75</v>
      </c>
      <c r="L28" s="429"/>
      <c r="M28" s="430"/>
      <c r="N28" s="77"/>
      <c r="O28" s="427" t="s">
        <v>563</v>
      </c>
    </row>
    <row r="29" spans="1:15" s="9" customFormat="1" ht="15" x14ac:dyDescent="0.25">
      <c r="A29" s="287"/>
      <c r="B29" s="241"/>
      <c r="C29" s="971" t="s">
        <v>600</v>
      </c>
      <c r="D29" s="972"/>
      <c r="E29" s="972"/>
      <c r="F29" s="972"/>
      <c r="G29" s="972"/>
      <c r="H29" s="972"/>
      <c r="I29" s="972"/>
      <c r="J29" s="972"/>
      <c r="K29" s="972"/>
      <c r="L29" s="972"/>
      <c r="M29" s="973"/>
      <c r="N29" s="160"/>
      <c r="O29" s="160"/>
    </row>
    <row r="30" spans="1:15" s="9" customFormat="1" ht="67.5" customHeight="1" x14ac:dyDescent="0.25">
      <c r="A30" s="287"/>
      <c r="B30" s="247"/>
      <c r="C30" s="437">
        <v>1</v>
      </c>
      <c r="D30" s="968" t="s">
        <v>670</v>
      </c>
      <c r="E30" s="969"/>
      <c r="F30" s="970"/>
      <c r="G30" s="757" t="s">
        <v>601</v>
      </c>
      <c r="H30" s="414" t="s">
        <v>307</v>
      </c>
      <c r="I30" s="752">
        <v>1</v>
      </c>
      <c r="J30" s="438">
        <v>0.5</v>
      </c>
      <c r="K30" s="438">
        <f>J30*I30</f>
        <v>0.5</v>
      </c>
      <c r="L30" s="742" t="s">
        <v>626</v>
      </c>
      <c r="M30" s="794" t="s">
        <v>672</v>
      </c>
      <c r="N30" s="977"/>
      <c r="O30" s="977"/>
    </row>
    <row r="31" spans="1:15" s="9" customFormat="1" ht="61.5" customHeight="1" x14ac:dyDescent="0.25">
      <c r="A31" s="287"/>
      <c r="B31" s="766"/>
      <c r="C31" s="437">
        <v>2</v>
      </c>
      <c r="D31" s="968" t="s">
        <v>673</v>
      </c>
      <c r="E31" s="969"/>
      <c r="F31" s="970"/>
      <c r="G31" s="757" t="s">
        <v>601</v>
      </c>
      <c r="H31" s="414" t="s">
        <v>307</v>
      </c>
      <c r="I31" s="752">
        <v>1.5</v>
      </c>
      <c r="J31" s="438">
        <v>0.5</v>
      </c>
      <c r="K31" s="438">
        <f>J31*I31</f>
        <v>0.75</v>
      </c>
      <c r="L31" s="742" t="s">
        <v>626</v>
      </c>
      <c r="M31" s="794" t="s">
        <v>674</v>
      </c>
      <c r="N31" s="978"/>
      <c r="O31" s="978"/>
    </row>
    <row r="32" spans="1:15" s="9" customFormat="1" ht="48" customHeight="1" x14ac:dyDescent="0.25">
      <c r="A32" s="287"/>
      <c r="B32" s="247"/>
      <c r="C32" s="437">
        <v>3</v>
      </c>
      <c r="D32" s="968" t="s">
        <v>675</v>
      </c>
      <c r="E32" s="969"/>
      <c r="F32" s="970"/>
      <c r="G32" s="757" t="s">
        <v>601</v>
      </c>
      <c r="H32" s="414" t="s">
        <v>307</v>
      </c>
      <c r="I32" s="752">
        <v>3</v>
      </c>
      <c r="J32" s="438">
        <v>0.5</v>
      </c>
      <c r="K32" s="438">
        <f>(I32*J32)</f>
        <v>1.5</v>
      </c>
      <c r="L32" s="742" t="s">
        <v>671</v>
      </c>
      <c r="M32" s="794" t="s">
        <v>676</v>
      </c>
      <c r="N32" s="978"/>
      <c r="O32" s="978"/>
    </row>
    <row r="33" spans="1:15" s="9" customFormat="1" ht="15" x14ac:dyDescent="0.25">
      <c r="A33" s="287"/>
      <c r="B33" s="247"/>
      <c r="C33" s="1002" t="s">
        <v>308</v>
      </c>
      <c r="D33" s="1003"/>
      <c r="E33" s="1003"/>
      <c r="F33" s="1003"/>
      <c r="G33" s="1003"/>
      <c r="H33" s="1004"/>
      <c r="I33" s="439">
        <f>SUM(I30:I32)</f>
        <v>5.5</v>
      </c>
      <c r="J33" s="439"/>
      <c r="K33" s="440">
        <f>SUM(K30:K32)</f>
        <v>2.75</v>
      </c>
      <c r="L33" s="424"/>
      <c r="M33" s="441"/>
      <c r="N33" s="78"/>
      <c r="O33" s="78"/>
    </row>
    <row r="34" spans="1:15" s="9" customFormat="1" ht="15" customHeight="1" x14ac:dyDescent="0.25">
      <c r="A34" s="287"/>
      <c r="B34" s="247"/>
      <c r="C34" s="971" t="s">
        <v>602</v>
      </c>
      <c r="D34" s="972"/>
      <c r="E34" s="972"/>
      <c r="F34" s="972"/>
      <c r="G34" s="972"/>
      <c r="H34" s="972"/>
      <c r="I34" s="972"/>
      <c r="J34" s="972"/>
      <c r="K34" s="972"/>
      <c r="L34" s="972"/>
      <c r="M34" s="973"/>
      <c r="N34" s="160"/>
      <c r="O34" s="160"/>
    </row>
    <row r="35" spans="1:15" s="9" customFormat="1" ht="66.75" customHeight="1" x14ac:dyDescent="0.25">
      <c r="A35" s="287"/>
      <c r="B35" s="247"/>
      <c r="C35" s="437">
        <v>1</v>
      </c>
      <c r="D35" s="968" t="s">
        <v>678</v>
      </c>
      <c r="E35" s="969"/>
      <c r="F35" s="970"/>
      <c r="G35" s="758" t="s">
        <v>603</v>
      </c>
      <c r="H35" s="226" t="s">
        <v>309</v>
      </c>
      <c r="I35" s="438">
        <v>1.5</v>
      </c>
      <c r="J35" s="438">
        <v>0.5</v>
      </c>
      <c r="K35" s="438">
        <f>SUM(I35*J35)</f>
        <v>0.75</v>
      </c>
      <c r="L35" s="471" t="s">
        <v>627</v>
      </c>
      <c r="M35" s="795" t="s">
        <v>680</v>
      </c>
      <c r="N35" s="977"/>
      <c r="O35" s="977"/>
    </row>
    <row r="36" spans="1:15" s="9" customFormat="1" ht="66" customHeight="1" x14ac:dyDescent="0.25">
      <c r="A36" s="287"/>
      <c r="B36" s="247"/>
      <c r="C36" s="437">
        <v>2</v>
      </c>
      <c r="D36" s="968" t="s">
        <v>677</v>
      </c>
      <c r="E36" s="969"/>
      <c r="F36" s="970"/>
      <c r="G36" s="758" t="s">
        <v>603</v>
      </c>
      <c r="H36" s="226" t="s">
        <v>309</v>
      </c>
      <c r="I36" s="438">
        <v>3</v>
      </c>
      <c r="J36" s="438">
        <v>0.5</v>
      </c>
      <c r="K36" s="438">
        <f>SUM(I36*J36)</f>
        <v>1.5</v>
      </c>
      <c r="L36" s="471" t="s">
        <v>627</v>
      </c>
      <c r="M36" s="795" t="s">
        <v>681</v>
      </c>
      <c r="N36" s="978"/>
      <c r="O36" s="978"/>
    </row>
    <row r="37" spans="1:15" s="9" customFormat="1" ht="48.75" customHeight="1" x14ac:dyDescent="0.25">
      <c r="A37" s="287"/>
      <c r="B37" s="766"/>
      <c r="C37" s="437">
        <v>3</v>
      </c>
      <c r="D37" s="968" t="s">
        <v>679</v>
      </c>
      <c r="E37" s="969"/>
      <c r="F37" s="970"/>
      <c r="G37" s="758" t="s">
        <v>603</v>
      </c>
      <c r="H37" s="226" t="s">
        <v>309</v>
      </c>
      <c r="I37" s="438">
        <v>1</v>
      </c>
      <c r="J37" s="438">
        <v>0.5</v>
      </c>
      <c r="K37" s="438">
        <f>SUM(I37*J37)</f>
        <v>0.5</v>
      </c>
      <c r="L37" s="471" t="s">
        <v>627</v>
      </c>
      <c r="M37" s="795" t="s">
        <v>682</v>
      </c>
      <c r="N37" s="764"/>
      <c r="O37" s="764"/>
    </row>
    <row r="38" spans="1:15" s="9" customFormat="1" ht="15" x14ac:dyDescent="0.25">
      <c r="A38" s="287"/>
      <c r="B38" s="247"/>
      <c r="C38" s="1021" t="s">
        <v>308</v>
      </c>
      <c r="D38" s="1021"/>
      <c r="E38" s="1021"/>
      <c r="F38" s="1021"/>
      <c r="G38" s="1021"/>
      <c r="H38" s="1021"/>
      <c r="I38" s="439">
        <f>SUM(I35:I37)</f>
        <v>5.5</v>
      </c>
      <c r="J38" s="439"/>
      <c r="K38" s="440">
        <f>SUM(K35:K37)</f>
        <v>2.75</v>
      </c>
      <c r="L38" s="444"/>
      <c r="M38" s="445"/>
      <c r="N38" s="79"/>
      <c r="O38" s="79"/>
    </row>
    <row r="39" spans="1:15" s="9" customFormat="1" ht="15" customHeight="1" x14ac:dyDescent="0.25">
      <c r="A39" s="287"/>
      <c r="B39" s="741"/>
      <c r="C39" s="971" t="s">
        <v>604</v>
      </c>
      <c r="D39" s="972"/>
      <c r="E39" s="972"/>
      <c r="F39" s="972"/>
      <c r="G39" s="972"/>
      <c r="H39" s="972"/>
      <c r="I39" s="972"/>
      <c r="J39" s="972"/>
      <c r="K39" s="972"/>
      <c r="L39" s="972"/>
      <c r="M39" s="973"/>
      <c r="N39" s="160"/>
      <c r="O39" s="160"/>
    </row>
    <row r="40" spans="1:15" s="9" customFormat="1" ht="60" customHeight="1" x14ac:dyDescent="0.25">
      <c r="A40" s="287"/>
      <c r="B40" s="741"/>
      <c r="C40" s="437">
        <v>1</v>
      </c>
      <c r="D40" s="968" t="s">
        <v>685</v>
      </c>
      <c r="E40" s="969"/>
      <c r="F40" s="970"/>
      <c r="G40" s="758" t="s">
        <v>624</v>
      </c>
      <c r="H40" s="226" t="s">
        <v>309</v>
      </c>
      <c r="I40" s="438">
        <v>1.5</v>
      </c>
      <c r="J40" s="438">
        <v>0.5</v>
      </c>
      <c r="K40" s="438">
        <f>SUM(I40*J40)</f>
        <v>0.75</v>
      </c>
      <c r="L40" s="471" t="s">
        <v>628</v>
      </c>
      <c r="M40" s="795" t="s">
        <v>686</v>
      </c>
      <c r="N40" s="977"/>
      <c r="O40" s="977"/>
    </row>
    <row r="41" spans="1:15" s="9" customFormat="1" ht="63.75" customHeight="1" x14ac:dyDescent="0.25">
      <c r="A41" s="287"/>
      <c r="B41" s="766"/>
      <c r="C41" s="437">
        <v>2</v>
      </c>
      <c r="D41" s="968" t="s">
        <v>684</v>
      </c>
      <c r="E41" s="969"/>
      <c r="F41" s="970"/>
      <c r="G41" s="758" t="s">
        <v>624</v>
      </c>
      <c r="H41" s="226" t="s">
        <v>307</v>
      </c>
      <c r="I41" s="438">
        <v>4</v>
      </c>
      <c r="J41" s="438">
        <v>0.5</v>
      </c>
      <c r="K41" s="438">
        <f>SUM(I41*J41)</f>
        <v>2</v>
      </c>
      <c r="L41" s="471" t="s">
        <v>683</v>
      </c>
      <c r="M41" s="795" t="s">
        <v>687</v>
      </c>
      <c r="N41" s="978"/>
      <c r="O41" s="978"/>
    </row>
    <row r="42" spans="1:15" s="9" customFormat="1" ht="15" x14ac:dyDescent="0.25">
      <c r="A42" s="287"/>
      <c r="B42" s="741"/>
      <c r="C42" s="1002" t="s">
        <v>308</v>
      </c>
      <c r="D42" s="1003"/>
      <c r="E42" s="1003"/>
      <c r="F42" s="1003"/>
      <c r="G42" s="1003"/>
      <c r="H42" s="1004"/>
      <c r="I42" s="439">
        <f>SUM(I40:I41)</f>
        <v>5.5</v>
      </c>
      <c r="J42" s="442"/>
      <c r="K42" s="443">
        <f>SUM(K40:K41)</f>
        <v>2.75</v>
      </c>
      <c r="L42" s="444"/>
      <c r="M42" s="445"/>
      <c r="N42" s="79"/>
      <c r="O42" s="79"/>
    </row>
    <row r="43" spans="1:15" s="9" customFormat="1" ht="15" customHeight="1" x14ac:dyDescent="0.25">
      <c r="A43" s="287"/>
      <c r="B43" s="817"/>
      <c r="C43" s="971" t="s">
        <v>688</v>
      </c>
      <c r="D43" s="972"/>
      <c r="E43" s="972"/>
      <c r="F43" s="972"/>
      <c r="G43" s="972"/>
      <c r="H43" s="972"/>
      <c r="I43" s="972"/>
      <c r="J43" s="972"/>
      <c r="K43" s="972"/>
      <c r="L43" s="972"/>
      <c r="M43" s="973"/>
      <c r="N43" s="160"/>
      <c r="O43" s="160"/>
    </row>
    <row r="44" spans="1:15" s="9" customFormat="1" ht="60" customHeight="1" x14ac:dyDescent="0.25">
      <c r="A44" s="287"/>
      <c r="B44" s="817"/>
      <c r="C44" s="437">
        <v>1</v>
      </c>
      <c r="D44" s="968" t="s">
        <v>691</v>
      </c>
      <c r="E44" s="969"/>
      <c r="F44" s="970"/>
      <c r="G44" s="758" t="s">
        <v>624</v>
      </c>
      <c r="H44" s="226" t="s">
        <v>309</v>
      </c>
      <c r="I44" s="438">
        <v>2</v>
      </c>
      <c r="J44" s="438">
        <v>0.5</v>
      </c>
      <c r="K44" s="438">
        <f>SUM(I44*J44)</f>
        <v>1</v>
      </c>
      <c r="L44" s="471" t="s">
        <v>689</v>
      </c>
      <c r="M44" s="795" t="s">
        <v>692</v>
      </c>
      <c r="N44" s="977"/>
      <c r="O44" s="977"/>
    </row>
    <row r="45" spans="1:15" s="9" customFormat="1" ht="63.75" customHeight="1" x14ac:dyDescent="0.25">
      <c r="A45" s="287"/>
      <c r="B45" s="817"/>
      <c r="C45" s="437">
        <v>2</v>
      </c>
      <c r="D45" s="968" t="s">
        <v>690</v>
      </c>
      <c r="E45" s="969"/>
      <c r="F45" s="970"/>
      <c r="G45" s="758" t="s">
        <v>624</v>
      </c>
      <c r="H45" s="226" t="s">
        <v>307</v>
      </c>
      <c r="I45" s="438">
        <v>3</v>
      </c>
      <c r="J45" s="438">
        <v>0.5</v>
      </c>
      <c r="K45" s="438">
        <f>SUM(I45*J45)</f>
        <v>1.5</v>
      </c>
      <c r="L45" s="471" t="s">
        <v>689</v>
      </c>
      <c r="M45" s="795" t="s">
        <v>693</v>
      </c>
      <c r="N45" s="978"/>
      <c r="O45" s="978"/>
    </row>
    <row r="46" spans="1:15" s="9" customFormat="1" ht="15" x14ac:dyDescent="0.25">
      <c r="A46" s="287"/>
      <c r="B46" s="817"/>
      <c r="C46" s="1002" t="s">
        <v>308</v>
      </c>
      <c r="D46" s="1003"/>
      <c r="E46" s="1003"/>
      <c r="F46" s="1003"/>
      <c r="G46" s="1003"/>
      <c r="H46" s="1004"/>
      <c r="I46" s="439">
        <f>SUM(I44:I45)</f>
        <v>5</v>
      </c>
      <c r="J46" s="442"/>
      <c r="K46" s="443">
        <f>SUM(K44:K45)</f>
        <v>2.5</v>
      </c>
      <c r="L46" s="444"/>
      <c r="M46" s="445"/>
      <c r="N46" s="79"/>
      <c r="O46" s="79"/>
    </row>
    <row r="47" spans="1:15" s="9" customFormat="1" ht="27.6" customHeight="1" x14ac:dyDescent="0.25">
      <c r="A47" s="446"/>
      <c r="B47" s="433" t="s">
        <v>9</v>
      </c>
      <c r="C47" s="974" t="s">
        <v>310</v>
      </c>
      <c r="D47" s="975"/>
      <c r="E47" s="975"/>
      <c r="F47" s="975"/>
      <c r="G47" s="975"/>
      <c r="H47" s="975"/>
      <c r="I47" s="975"/>
      <c r="J47" s="976"/>
      <c r="K47" s="447">
        <f>K49+K51+K53</f>
        <v>0</v>
      </c>
      <c r="L47" s="429"/>
      <c r="M47" s="430"/>
      <c r="N47" s="77"/>
      <c r="O47" s="427" t="s">
        <v>563</v>
      </c>
    </row>
    <row r="48" spans="1:15" s="9" customFormat="1" ht="18" customHeight="1" x14ac:dyDescent="0.25">
      <c r="A48" s="448"/>
      <c r="B48" s="238"/>
      <c r="C48" s="971" t="s">
        <v>629</v>
      </c>
      <c r="D48" s="972"/>
      <c r="E48" s="972"/>
      <c r="F48" s="972"/>
      <c r="G48" s="972"/>
      <c r="H48" s="972"/>
      <c r="I48" s="972"/>
      <c r="J48" s="972"/>
      <c r="K48" s="972"/>
      <c r="L48" s="449"/>
      <c r="M48" s="449"/>
      <c r="N48" s="160"/>
      <c r="O48" s="160"/>
    </row>
    <row r="49" spans="1:15" s="9" customFormat="1" ht="16.5" customHeight="1" x14ac:dyDescent="0.25">
      <c r="A49" s="450"/>
      <c r="B49" s="247"/>
      <c r="C49" s="242">
        <v>1</v>
      </c>
      <c r="D49" s="968" t="s">
        <v>361</v>
      </c>
      <c r="E49" s="969"/>
      <c r="F49" s="970"/>
      <c r="G49" s="451"/>
      <c r="H49" s="769"/>
      <c r="I49" s="772"/>
      <c r="J49" s="770"/>
      <c r="K49" s="774"/>
      <c r="L49" s="452"/>
      <c r="M49" s="472"/>
      <c r="N49" s="80"/>
      <c r="O49" s="80"/>
    </row>
    <row r="50" spans="1:15" s="9" customFormat="1" ht="15" customHeight="1" x14ac:dyDescent="0.25">
      <c r="A50" s="450"/>
      <c r="B50" s="247"/>
      <c r="C50" s="971" t="s">
        <v>630</v>
      </c>
      <c r="D50" s="972"/>
      <c r="E50" s="972"/>
      <c r="F50" s="972"/>
      <c r="G50" s="972"/>
      <c r="H50" s="972"/>
      <c r="I50" s="972"/>
      <c r="J50" s="972"/>
      <c r="K50" s="972"/>
      <c r="L50" s="449"/>
      <c r="M50" s="449"/>
      <c r="N50" s="160"/>
      <c r="O50" s="160"/>
    </row>
    <row r="51" spans="1:15" s="9" customFormat="1" ht="15" x14ac:dyDescent="0.25">
      <c r="A51" s="450"/>
      <c r="B51" s="247"/>
      <c r="C51" s="242">
        <v>1</v>
      </c>
      <c r="D51" s="968" t="s">
        <v>361</v>
      </c>
      <c r="E51" s="969"/>
      <c r="F51" s="970"/>
      <c r="G51" s="451"/>
      <c r="H51" s="226"/>
      <c r="I51" s="217"/>
      <c r="J51" s="216"/>
      <c r="K51" s="453"/>
      <c r="L51" s="452"/>
      <c r="M51" s="472"/>
      <c r="N51" s="80"/>
      <c r="O51" s="80"/>
    </row>
    <row r="52" spans="1:15" s="9" customFormat="1" ht="15" customHeight="1" x14ac:dyDescent="0.25">
      <c r="A52" s="450"/>
      <c r="B52" s="247"/>
      <c r="C52" s="971" t="s">
        <v>631</v>
      </c>
      <c r="D52" s="972"/>
      <c r="E52" s="972"/>
      <c r="F52" s="972"/>
      <c r="G52" s="972"/>
      <c r="H52" s="972"/>
      <c r="I52" s="972"/>
      <c r="J52" s="972"/>
      <c r="K52" s="972"/>
      <c r="L52" s="449"/>
      <c r="M52" s="449"/>
      <c r="N52" s="160"/>
      <c r="O52" s="160"/>
    </row>
    <row r="53" spans="1:15" s="9" customFormat="1" ht="15" x14ac:dyDescent="0.25">
      <c r="A53" s="450"/>
      <c r="B53" s="247"/>
      <c r="C53" s="242">
        <v>1</v>
      </c>
      <c r="D53" s="968" t="s">
        <v>361</v>
      </c>
      <c r="E53" s="969"/>
      <c r="F53" s="970"/>
      <c r="G53" s="422"/>
      <c r="H53" s="769"/>
      <c r="I53" s="772"/>
      <c r="J53" s="770"/>
      <c r="K53" s="774"/>
      <c r="L53" s="452"/>
      <c r="M53" s="472"/>
      <c r="N53" s="81"/>
      <c r="O53" s="81"/>
    </row>
    <row r="54" spans="1:15" s="9" customFormat="1" ht="24" customHeight="1" x14ac:dyDescent="0.25">
      <c r="A54" s="446"/>
      <c r="B54" s="433" t="s">
        <v>11</v>
      </c>
      <c r="C54" s="974" t="s">
        <v>315</v>
      </c>
      <c r="D54" s="975"/>
      <c r="E54" s="975"/>
      <c r="F54" s="975"/>
      <c r="G54" s="975"/>
      <c r="H54" s="975"/>
      <c r="I54" s="975"/>
      <c r="J54" s="976"/>
      <c r="K54" s="454">
        <f>K56+K58</f>
        <v>0</v>
      </c>
      <c r="L54" s="455"/>
      <c r="M54" s="456"/>
      <c r="N54" s="75"/>
      <c r="O54" s="427" t="s">
        <v>563</v>
      </c>
    </row>
    <row r="55" spans="1:15" s="9" customFormat="1" ht="20.25" customHeight="1" x14ac:dyDescent="0.25">
      <c r="A55" s="450"/>
      <c r="B55" s="248"/>
      <c r="C55" s="902" t="s">
        <v>632</v>
      </c>
      <c r="D55" s="903"/>
      <c r="E55" s="903"/>
      <c r="F55" s="903"/>
      <c r="G55" s="903"/>
      <c r="H55" s="903"/>
      <c r="I55" s="903"/>
      <c r="J55" s="903"/>
      <c r="K55" s="903"/>
      <c r="L55" s="459"/>
      <c r="M55" s="459"/>
      <c r="N55" s="161"/>
      <c r="O55" s="161"/>
    </row>
    <row r="56" spans="1:15" s="9" customFormat="1" ht="18" customHeight="1" x14ac:dyDescent="0.25">
      <c r="A56" s="448"/>
      <c r="B56" s="457"/>
      <c r="C56" s="310">
        <v>1</v>
      </c>
      <c r="D56" s="968" t="s">
        <v>633</v>
      </c>
      <c r="E56" s="969"/>
      <c r="F56" s="970"/>
      <c r="G56" s="775"/>
      <c r="H56" s="765"/>
      <c r="I56" s="765"/>
      <c r="J56" s="765"/>
      <c r="K56" s="774"/>
      <c r="L56" s="790"/>
      <c r="M56" s="791"/>
      <c r="N56" s="763"/>
      <c r="O56" s="763"/>
    </row>
    <row r="57" spans="1:15" s="9" customFormat="1" ht="20.25" customHeight="1" x14ac:dyDescent="0.25">
      <c r="A57" s="458"/>
      <c r="B57" s="247"/>
      <c r="C57" s="902" t="s">
        <v>634</v>
      </c>
      <c r="D57" s="903"/>
      <c r="E57" s="903"/>
      <c r="F57" s="903"/>
      <c r="G57" s="903"/>
      <c r="H57" s="903"/>
      <c r="I57" s="903"/>
      <c r="J57" s="903"/>
      <c r="K57" s="903"/>
      <c r="L57" s="459"/>
      <c r="M57" s="459"/>
      <c r="N57" s="160"/>
      <c r="O57" s="160"/>
    </row>
    <row r="58" spans="1:15" s="9" customFormat="1" ht="18" customHeight="1" x14ac:dyDescent="0.25">
      <c r="A58" s="458"/>
      <c r="B58" s="247"/>
      <c r="C58" s="460">
        <v>1</v>
      </c>
      <c r="D58" s="968" t="s">
        <v>635</v>
      </c>
      <c r="E58" s="969"/>
      <c r="F58" s="970"/>
      <c r="G58" s="765"/>
      <c r="H58" s="765"/>
      <c r="I58" s="765"/>
      <c r="J58" s="765"/>
      <c r="K58" s="765"/>
      <c r="L58" s="768"/>
      <c r="M58" s="767"/>
      <c r="N58" s="763"/>
      <c r="O58" s="763"/>
    </row>
    <row r="59" spans="1:15" ht="35.450000000000003" customHeight="1" x14ac:dyDescent="0.3">
      <c r="A59" s="461"/>
      <c r="B59" s="433" t="s">
        <v>13</v>
      </c>
      <c r="C59" s="974" t="s">
        <v>86</v>
      </c>
      <c r="D59" s="975"/>
      <c r="E59" s="975"/>
      <c r="F59" s="975"/>
      <c r="G59" s="975"/>
      <c r="H59" s="975"/>
      <c r="I59" s="975"/>
      <c r="J59" s="976"/>
      <c r="K59" s="462">
        <f>SUM(K60+K73)</f>
        <v>0</v>
      </c>
      <c r="L59" s="429"/>
      <c r="M59" s="430"/>
      <c r="N59" s="77"/>
      <c r="O59" s="427" t="s">
        <v>563</v>
      </c>
    </row>
    <row r="60" spans="1:15" s="468" customFormat="1" ht="17.25" customHeight="1" x14ac:dyDescent="0.3">
      <c r="A60" s="463"/>
      <c r="B60" s="464"/>
      <c r="C60" s="989" t="s">
        <v>316</v>
      </c>
      <c r="D60" s="990"/>
      <c r="E60" s="990"/>
      <c r="F60" s="990"/>
      <c r="G60" s="465"/>
      <c r="H60" s="465"/>
      <c r="I60" s="466"/>
      <c r="J60" s="466"/>
      <c r="K60" s="467">
        <f>SUM(K63+K66+K69)</f>
        <v>0</v>
      </c>
      <c r="L60" s="429"/>
      <c r="M60" s="430"/>
      <c r="N60" s="77"/>
      <c r="O60" s="77"/>
    </row>
    <row r="61" spans="1:15" ht="15" customHeight="1" x14ac:dyDescent="0.3">
      <c r="A61" s="458"/>
      <c r="B61" s="247"/>
      <c r="C61" s="971" t="s">
        <v>629</v>
      </c>
      <c r="D61" s="972"/>
      <c r="E61" s="972"/>
      <c r="F61" s="972"/>
      <c r="G61" s="972"/>
      <c r="H61" s="972"/>
      <c r="I61" s="972"/>
      <c r="J61" s="972"/>
      <c r="K61" s="972"/>
      <c r="L61" s="429"/>
      <c r="M61" s="430"/>
      <c r="N61" s="77"/>
      <c r="O61" s="77"/>
    </row>
    <row r="62" spans="1:15" ht="15" x14ac:dyDescent="0.3">
      <c r="A62" s="469"/>
      <c r="B62" s="247"/>
      <c r="C62" s="248">
        <v>1</v>
      </c>
      <c r="D62" s="968" t="s">
        <v>636</v>
      </c>
      <c r="E62" s="969"/>
      <c r="F62" s="970"/>
      <c r="G62" s="470"/>
      <c r="H62" s="226"/>
      <c r="I62" s="217"/>
      <c r="J62" s="216"/>
      <c r="K62" s="431"/>
      <c r="L62" s="471"/>
      <c r="M62" s="472"/>
      <c r="N62" s="80"/>
      <c r="O62" s="80"/>
    </row>
    <row r="63" spans="1:15" ht="15" x14ac:dyDescent="0.3">
      <c r="A63" s="246"/>
      <c r="B63" s="247"/>
      <c r="C63" s="473"/>
      <c r="D63" s="992" t="s">
        <v>311</v>
      </c>
      <c r="E63" s="993"/>
      <c r="F63" s="994"/>
      <c r="G63" s="474"/>
      <c r="H63" s="475"/>
      <c r="I63" s="217"/>
      <c r="J63" s="216"/>
      <c r="K63" s="476">
        <f>SUM(K62:K62)</f>
        <v>0</v>
      </c>
      <c r="L63" s="429"/>
      <c r="M63" s="430"/>
      <c r="N63" s="77"/>
      <c r="O63" s="77"/>
    </row>
    <row r="64" spans="1:15" ht="15" customHeight="1" x14ac:dyDescent="0.3">
      <c r="A64" s="246"/>
      <c r="B64" s="247"/>
      <c r="C64" s="971" t="s">
        <v>630</v>
      </c>
      <c r="D64" s="972"/>
      <c r="E64" s="972"/>
      <c r="F64" s="972"/>
      <c r="G64" s="972"/>
      <c r="H64" s="972"/>
      <c r="I64" s="972"/>
      <c r="J64" s="972"/>
      <c r="K64" s="973"/>
      <c r="L64" s="429"/>
      <c r="M64" s="430"/>
      <c r="N64" s="77"/>
      <c r="O64" s="77"/>
    </row>
    <row r="65" spans="1:15" ht="15" x14ac:dyDescent="0.3">
      <c r="A65" s="246"/>
      <c r="B65" s="477"/>
      <c r="C65" s="242">
        <v>1</v>
      </c>
      <c r="D65" s="968" t="s">
        <v>633</v>
      </c>
      <c r="E65" s="969"/>
      <c r="F65" s="970"/>
      <c r="G65" s="470"/>
      <c r="H65" s="226"/>
      <c r="I65" s="217"/>
      <c r="J65" s="216"/>
      <c r="K65" s="743"/>
      <c r="L65" s="471"/>
      <c r="M65" s="472"/>
      <c r="N65" s="80"/>
      <c r="O65" s="80"/>
    </row>
    <row r="66" spans="1:15" ht="15" x14ac:dyDescent="0.3">
      <c r="A66" s="246"/>
      <c r="B66" s="477"/>
      <c r="C66" s="473"/>
      <c r="D66" s="992" t="s">
        <v>311</v>
      </c>
      <c r="E66" s="993"/>
      <c r="F66" s="994"/>
      <c r="G66" s="474"/>
      <c r="H66" s="475"/>
      <c r="I66" s="217"/>
      <c r="J66" s="216"/>
      <c r="K66" s="476">
        <f>SUM(K65:K65)</f>
        <v>0</v>
      </c>
      <c r="L66" s="429"/>
      <c r="M66" s="430"/>
      <c r="N66" s="77"/>
      <c r="O66" s="77"/>
    </row>
    <row r="67" spans="1:15" ht="15" customHeight="1" x14ac:dyDescent="0.3">
      <c r="A67" s="246"/>
      <c r="B67" s="247"/>
      <c r="C67" s="971" t="s">
        <v>631</v>
      </c>
      <c r="D67" s="972"/>
      <c r="E67" s="972"/>
      <c r="F67" s="972"/>
      <c r="G67" s="972"/>
      <c r="H67" s="972"/>
      <c r="I67" s="972"/>
      <c r="J67" s="972"/>
      <c r="K67" s="973"/>
      <c r="L67" s="429"/>
      <c r="M67" s="430"/>
      <c r="N67" s="77"/>
      <c r="O67" s="77"/>
    </row>
    <row r="68" spans="1:15" ht="15" x14ac:dyDescent="0.3">
      <c r="A68" s="246"/>
      <c r="B68" s="247"/>
      <c r="C68" s="478">
        <v>1</v>
      </c>
      <c r="D68" s="968" t="s">
        <v>635</v>
      </c>
      <c r="E68" s="969"/>
      <c r="F68" s="970"/>
      <c r="G68" s="470"/>
      <c r="H68" s="226"/>
      <c r="I68" s="217"/>
      <c r="J68" s="216"/>
      <c r="K68" s="431"/>
      <c r="L68" s="471"/>
      <c r="M68" s="472"/>
      <c r="N68" s="80"/>
      <c r="O68" s="80"/>
    </row>
    <row r="69" spans="1:15" ht="15" x14ac:dyDescent="0.3">
      <c r="A69" s="246"/>
      <c r="B69" s="247"/>
      <c r="C69" s="480"/>
      <c r="D69" s="992" t="s">
        <v>311</v>
      </c>
      <c r="E69" s="993"/>
      <c r="F69" s="994"/>
      <c r="G69" s="474"/>
      <c r="H69" s="475"/>
      <c r="I69" s="217"/>
      <c r="J69" s="216"/>
      <c r="K69" s="476">
        <f>SUM(K68:K68)</f>
        <v>0</v>
      </c>
      <c r="L69" s="429"/>
      <c r="M69" s="430"/>
      <c r="N69" s="77"/>
      <c r="O69" s="77"/>
    </row>
    <row r="70" spans="1:15" s="779" customFormat="1" ht="15" customHeight="1" x14ac:dyDescent="0.3">
      <c r="A70" s="246"/>
      <c r="B70" s="817"/>
      <c r="C70" s="971" t="s">
        <v>694</v>
      </c>
      <c r="D70" s="972"/>
      <c r="E70" s="972"/>
      <c r="F70" s="972"/>
      <c r="G70" s="972"/>
      <c r="H70" s="972"/>
      <c r="I70" s="972"/>
      <c r="J70" s="972"/>
      <c r="K70" s="973"/>
      <c r="L70" s="429"/>
      <c r="M70" s="430"/>
      <c r="N70" s="77"/>
      <c r="O70" s="77"/>
    </row>
    <row r="71" spans="1:15" s="779" customFormat="1" ht="15" x14ac:dyDescent="0.3">
      <c r="A71" s="246"/>
      <c r="B71" s="817"/>
      <c r="C71" s="478">
        <v>1</v>
      </c>
      <c r="D71" s="968" t="s">
        <v>635</v>
      </c>
      <c r="E71" s="969"/>
      <c r="F71" s="970"/>
      <c r="G71" s="470"/>
      <c r="H71" s="226"/>
      <c r="I71" s="217"/>
      <c r="J71" s="216"/>
      <c r="K71" s="771"/>
      <c r="L71" s="471"/>
      <c r="M71" s="472"/>
      <c r="N71" s="80"/>
      <c r="O71" s="80"/>
    </row>
    <row r="72" spans="1:15" s="779" customFormat="1" ht="15" x14ac:dyDescent="0.3">
      <c r="A72" s="246"/>
      <c r="B72" s="817"/>
      <c r="C72" s="480"/>
      <c r="D72" s="992" t="s">
        <v>311</v>
      </c>
      <c r="E72" s="993"/>
      <c r="F72" s="994"/>
      <c r="G72" s="474"/>
      <c r="H72" s="475"/>
      <c r="I72" s="217"/>
      <c r="J72" s="216"/>
      <c r="K72" s="476">
        <f>SUM(K71:K71)</f>
        <v>0</v>
      </c>
      <c r="L72" s="429"/>
      <c r="M72" s="430"/>
      <c r="N72" s="77"/>
      <c r="O72" s="77"/>
    </row>
    <row r="73" spans="1:15" s="468" customFormat="1" ht="19.149999999999999" customHeight="1" x14ac:dyDescent="0.3">
      <c r="A73" s="481"/>
      <c r="B73" s="482"/>
      <c r="C73" s="989" t="s">
        <v>362</v>
      </c>
      <c r="D73" s="990"/>
      <c r="E73" s="990"/>
      <c r="F73" s="990"/>
      <c r="G73" s="990"/>
      <c r="H73" s="990"/>
      <c r="I73" s="990"/>
      <c r="J73" s="991"/>
      <c r="K73" s="483">
        <f>SUM(K76+K85)</f>
        <v>0</v>
      </c>
      <c r="L73" s="484"/>
      <c r="M73" s="485"/>
      <c r="N73" s="74"/>
      <c r="O73" s="74"/>
    </row>
    <row r="74" spans="1:15" ht="15" x14ac:dyDescent="0.3">
      <c r="A74" s="281"/>
      <c r="B74" s="241"/>
      <c r="C74" s="971" t="s">
        <v>629</v>
      </c>
      <c r="D74" s="972"/>
      <c r="E74" s="972"/>
      <c r="F74" s="972"/>
      <c r="G74" s="972"/>
      <c r="H74" s="972"/>
      <c r="I74" s="972"/>
      <c r="J74" s="973"/>
      <c r="K74" s="289"/>
      <c r="L74" s="429"/>
      <c r="M74" s="430"/>
      <c r="N74" s="77"/>
      <c r="O74" s="77"/>
    </row>
    <row r="75" spans="1:15" ht="15" x14ac:dyDescent="0.3">
      <c r="A75" s="246"/>
      <c r="B75" s="247"/>
      <c r="C75" s="479">
        <v>1</v>
      </c>
      <c r="D75" s="968" t="s">
        <v>636</v>
      </c>
      <c r="E75" s="969"/>
      <c r="F75" s="970"/>
      <c r="G75" s="486"/>
      <c r="H75" s="226"/>
      <c r="I75" s="486"/>
      <c r="J75" s="486"/>
      <c r="K75" s="216"/>
      <c r="L75" s="471"/>
      <c r="M75" s="472"/>
      <c r="N75" s="80"/>
      <c r="O75" s="80"/>
    </row>
    <row r="76" spans="1:15" ht="15" x14ac:dyDescent="0.3">
      <c r="A76" s="246"/>
      <c r="B76" s="247"/>
      <c r="C76" s="487"/>
      <c r="D76" s="992" t="s">
        <v>312</v>
      </c>
      <c r="E76" s="993"/>
      <c r="F76" s="994"/>
      <c r="G76" s="1025"/>
      <c r="H76" s="1026"/>
      <c r="I76" s="486"/>
      <c r="J76" s="488"/>
      <c r="K76" s="476">
        <f>SUM(K74:K75)</f>
        <v>0</v>
      </c>
      <c r="L76" s="429"/>
      <c r="M76" s="430"/>
      <c r="N76" s="77"/>
      <c r="O76" s="77"/>
    </row>
    <row r="77" spans="1:15" ht="15" x14ac:dyDescent="0.3">
      <c r="A77" s="246"/>
      <c r="B77" s="247"/>
      <c r="C77" s="971" t="s">
        <v>630</v>
      </c>
      <c r="D77" s="972"/>
      <c r="E77" s="972"/>
      <c r="F77" s="972"/>
      <c r="G77" s="972"/>
      <c r="H77" s="972"/>
      <c r="I77" s="972"/>
      <c r="J77" s="973"/>
      <c r="K77" s="289"/>
      <c r="L77" s="429"/>
      <c r="M77" s="430"/>
      <c r="N77" s="77"/>
      <c r="O77" s="77"/>
    </row>
    <row r="78" spans="1:15" ht="15" x14ac:dyDescent="0.3">
      <c r="A78" s="246"/>
      <c r="B78" s="247"/>
      <c r="C78" s="479">
        <v>1</v>
      </c>
      <c r="D78" s="968" t="s">
        <v>633</v>
      </c>
      <c r="E78" s="969"/>
      <c r="F78" s="970"/>
      <c r="G78" s="486"/>
      <c r="H78" s="226"/>
      <c r="I78" s="486"/>
      <c r="J78" s="486"/>
      <c r="K78" s="216"/>
      <c r="L78" s="471"/>
      <c r="M78" s="472"/>
      <c r="N78" s="80"/>
      <c r="O78" s="80"/>
    </row>
    <row r="79" spans="1:15" s="779" customFormat="1" ht="15" customHeight="1" x14ac:dyDescent="0.3">
      <c r="A79" s="246"/>
      <c r="B79" s="817"/>
      <c r="C79" s="971" t="s">
        <v>631</v>
      </c>
      <c r="D79" s="972"/>
      <c r="E79" s="972"/>
      <c r="F79" s="972"/>
      <c r="G79" s="972"/>
      <c r="H79" s="972"/>
      <c r="I79" s="972"/>
      <c r="J79" s="972"/>
      <c r="K79" s="973"/>
      <c r="L79" s="429"/>
      <c r="M79" s="430"/>
      <c r="N79" s="77"/>
      <c r="O79" s="77"/>
    </row>
    <row r="80" spans="1:15" s="779" customFormat="1" ht="15" x14ac:dyDescent="0.3">
      <c r="A80" s="246"/>
      <c r="B80" s="817"/>
      <c r="C80" s="478">
        <v>1</v>
      </c>
      <c r="D80" s="968" t="s">
        <v>635</v>
      </c>
      <c r="E80" s="969"/>
      <c r="F80" s="970"/>
      <c r="G80" s="470"/>
      <c r="H80" s="226"/>
      <c r="I80" s="217"/>
      <c r="J80" s="216"/>
      <c r="K80" s="771"/>
      <c r="L80" s="471"/>
      <c r="M80" s="472"/>
      <c r="N80" s="80"/>
      <c r="O80" s="80"/>
    </row>
    <row r="81" spans="1:15" s="779" customFormat="1" ht="15" x14ac:dyDescent="0.3">
      <c r="A81" s="246"/>
      <c r="B81" s="817"/>
      <c r="C81" s="480"/>
      <c r="D81" s="992" t="s">
        <v>311</v>
      </c>
      <c r="E81" s="993"/>
      <c r="F81" s="994"/>
      <c r="G81" s="474"/>
      <c r="H81" s="475"/>
      <c r="I81" s="217"/>
      <c r="J81" s="216"/>
      <c r="K81" s="476">
        <f>SUM(K80:K80)</f>
        <v>0</v>
      </c>
      <c r="L81" s="429"/>
      <c r="M81" s="430"/>
      <c r="N81" s="77"/>
      <c r="O81" s="77"/>
    </row>
    <row r="82" spans="1:15" s="779" customFormat="1" ht="15" customHeight="1" x14ac:dyDescent="0.3">
      <c r="A82" s="246"/>
      <c r="B82" s="817"/>
      <c r="C82" s="971" t="s">
        <v>694</v>
      </c>
      <c r="D82" s="972"/>
      <c r="E82" s="972"/>
      <c r="F82" s="972"/>
      <c r="G82" s="972"/>
      <c r="H82" s="972"/>
      <c r="I82" s="972"/>
      <c r="J82" s="972"/>
      <c r="K82" s="973"/>
      <c r="L82" s="429"/>
      <c r="M82" s="430"/>
      <c r="N82" s="77"/>
      <c r="O82" s="77"/>
    </row>
    <row r="83" spans="1:15" s="779" customFormat="1" ht="15" x14ac:dyDescent="0.3">
      <c r="A83" s="246"/>
      <c r="B83" s="817"/>
      <c r="C83" s="478">
        <v>1</v>
      </c>
      <c r="D83" s="968" t="s">
        <v>635</v>
      </c>
      <c r="E83" s="969"/>
      <c r="F83" s="970"/>
      <c r="G83" s="470"/>
      <c r="H83" s="226"/>
      <c r="I83" s="217"/>
      <c r="J83" s="216"/>
      <c r="K83" s="771"/>
      <c r="L83" s="471"/>
      <c r="M83" s="472"/>
      <c r="N83" s="80"/>
      <c r="O83" s="80"/>
    </row>
    <row r="84" spans="1:15" s="779" customFormat="1" ht="15" x14ac:dyDescent="0.3">
      <c r="A84" s="246"/>
      <c r="B84" s="817"/>
      <c r="C84" s="480"/>
      <c r="D84" s="992" t="s">
        <v>311</v>
      </c>
      <c r="E84" s="993"/>
      <c r="F84" s="994"/>
      <c r="G84" s="474"/>
      <c r="H84" s="475"/>
      <c r="I84" s="217"/>
      <c r="J84" s="216"/>
      <c r="K84" s="476">
        <f>SUM(K83:K83)</f>
        <v>0</v>
      </c>
      <c r="L84" s="429"/>
      <c r="M84" s="430"/>
      <c r="N84" s="77"/>
      <c r="O84" s="77"/>
    </row>
    <row r="85" spans="1:15" ht="15" x14ac:dyDescent="0.3">
      <c r="A85" s="480"/>
      <c r="B85" s="487"/>
      <c r="C85" s="487"/>
      <c r="D85" s="992" t="s">
        <v>312</v>
      </c>
      <c r="E85" s="993"/>
      <c r="F85" s="994"/>
      <c r="G85" s="992"/>
      <c r="H85" s="994"/>
      <c r="I85" s="486"/>
      <c r="J85" s="486"/>
      <c r="K85" s="476">
        <f>SUM(K78:K78)</f>
        <v>0</v>
      </c>
      <c r="L85" s="429"/>
      <c r="M85" s="430"/>
      <c r="N85" s="77"/>
      <c r="O85" s="77"/>
    </row>
    <row r="86" spans="1:15" ht="20.100000000000001" customHeight="1" x14ac:dyDescent="0.3">
      <c r="A86" s="489"/>
      <c r="B86" s="490" t="s">
        <v>94</v>
      </c>
      <c r="C86" s="974" t="s">
        <v>95</v>
      </c>
      <c r="D86" s="975"/>
      <c r="E86" s="975"/>
      <c r="F86" s="975"/>
      <c r="G86" s="975"/>
      <c r="H86" s="975"/>
      <c r="I86" s="975"/>
      <c r="J86" s="976"/>
      <c r="K86" s="447">
        <f>SUM(K87+K93)</f>
        <v>0</v>
      </c>
      <c r="L86" s="429"/>
      <c r="M86" s="430"/>
      <c r="N86" s="77"/>
      <c r="O86" s="427" t="s">
        <v>563</v>
      </c>
    </row>
    <row r="87" spans="1:15" s="468" customFormat="1" ht="19.5" customHeight="1" x14ac:dyDescent="0.3">
      <c r="A87" s="491"/>
      <c r="B87" s="492"/>
      <c r="C87" s="989" t="s">
        <v>363</v>
      </c>
      <c r="D87" s="990"/>
      <c r="E87" s="990"/>
      <c r="F87" s="990"/>
      <c r="G87" s="990"/>
      <c r="H87" s="990"/>
      <c r="I87" s="990"/>
      <c r="J87" s="991"/>
      <c r="K87" s="483">
        <v>0</v>
      </c>
      <c r="L87" s="484"/>
      <c r="M87" s="485"/>
      <c r="N87" s="74"/>
      <c r="O87" s="74"/>
    </row>
    <row r="88" spans="1:15" ht="15" customHeight="1" x14ac:dyDescent="0.3">
      <c r="A88" s="480"/>
      <c r="B88" s="490"/>
      <c r="C88" s="971" t="s">
        <v>695</v>
      </c>
      <c r="D88" s="972"/>
      <c r="E88" s="972"/>
      <c r="F88" s="972"/>
      <c r="G88" s="972"/>
      <c r="H88" s="972"/>
      <c r="I88" s="972"/>
      <c r="J88" s="973"/>
      <c r="K88" s="289"/>
      <c r="L88" s="429"/>
      <c r="M88" s="430"/>
      <c r="N88" s="77"/>
      <c r="O88" s="77"/>
    </row>
    <row r="89" spans="1:15" ht="15" x14ac:dyDescent="0.3">
      <c r="A89" s="480"/>
      <c r="B89" s="493"/>
      <c r="C89" s="242"/>
      <c r="D89" s="968"/>
      <c r="E89" s="969"/>
      <c r="F89" s="970"/>
      <c r="G89" s="494"/>
      <c r="H89" s="249"/>
      <c r="I89" s="249"/>
      <c r="J89" s="789"/>
      <c r="K89" s="216"/>
      <c r="L89" s="471"/>
      <c r="M89" s="793"/>
      <c r="N89" s="80"/>
      <c r="O89" s="80"/>
    </row>
    <row r="90" spans="1:15" ht="15" x14ac:dyDescent="0.3">
      <c r="A90" s="495"/>
      <c r="B90" s="493"/>
      <c r="C90" s="242"/>
      <c r="D90" s="992" t="s">
        <v>317</v>
      </c>
      <c r="E90" s="993"/>
      <c r="F90" s="994"/>
      <c r="G90" s="995"/>
      <c r="H90" s="996"/>
      <c r="I90" s="249">
        <f>SUM(I89:I89)</f>
        <v>0</v>
      </c>
      <c r="J90" s="249"/>
      <c r="K90" s="476">
        <f>SUM(K89:K89)</f>
        <v>0</v>
      </c>
      <c r="L90" s="429"/>
      <c r="M90" s="430"/>
      <c r="N90" s="77"/>
      <c r="O90" s="77"/>
    </row>
    <row r="91" spans="1:15" ht="15" customHeight="1" x14ac:dyDescent="0.3">
      <c r="A91" s="495"/>
      <c r="B91" s="493"/>
      <c r="C91" s="971" t="s">
        <v>696</v>
      </c>
      <c r="D91" s="972"/>
      <c r="E91" s="972"/>
      <c r="F91" s="972"/>
      <c r="G91" s="972"/>
      <c r="H91" s="972"/>
      <c r="I91" s="972"/>
      <c r="J91" s="972"/>
      <c r="K91" s="449"/>
      <c r="L91" s="449"/>
      <c r="M91" s="449"/>
      <c r="N91" s="77"/>
      <c r="O91" s="77"/>
    </row>
    <row r="92" spans="1:15" ht="15" x14ac:dyDescent="0.3">
      <c r="A92" s="495"/>
      <c r="B92" s="493"/>
      <c r="C92" s="242"/>
      <c r="D92" s="992" t="s">
        <v>317</v>
      </c>
      <c r="E92" s="993"/>
      <c r="F92" s="994"/>
      <c r="G92" s="995"/>
      <c r="H92" s="996"/>
      <c r="I92" s="249">
        <v>0</v>
      </c>
      <c r="J92" s="249"/>
      <c r="K92" s="476">
        <v>0</v>
      </c>
      <c r="L92" s="429"/>
      <c r="M92" s="430"/>
      <c r="N92" s="77"/>
      <c r="O92" s="77"/>
    </row>
    <row r="93" spans="1:15" s="497" customFormat="1" ht="19.5" customHeight="1" x14ac:dyDescent="0.25">
      <c r="A93" s="491"/>
      <c r="B93" s="496"/>
      <c r="C93" s="989" t="s">
        <v>313</v>
      </c>
      <c r="D93" s="990"/>
      <c r="E93" s="990"/>
      <c r="F93" s="990"/>
      <c r="G93" s="990"/>
      <c r="H93" s="990"/>
      <c r="I93" s="990"/>
      <c r="J93" s="991"/>
      <c r="K93" s="483">
        <f>SUM(K97+K102)</f>
        <v>0</v>
      </c>
      <c r="L93" s="484"/>
      <c r="M93" s="485"/>
      <c r="N93" s="74"/>
      <c r="O93" s="74"/>
    </row>
    <row r="94" spans="1:15" s="9" customFormat="1" ht="15" x14ac:dyDescent="0.25">
      <c r="A94" s="480"/>
      <c r="B94" s="247"/>
      <c r="C94" s="902" t="s">
        <v>695</v>
      </c>
      <c r="D94" s="903"/>
      <c r="E94" s="903"/>
      <c r="F94" s="903"/>
      <c r="G94" s="903"/>
      <c r="H94" s="903"/>
      <c r="I94" s="903"/>
      <c r="J94" s="903"/>
      <c r="K94" s="904"/>
      <c r="L94" s="429"/>
      <c r="M94" s="430"/>
      <c r="N94" s="77"/>
      <c r="O94" s="77"/>
    </row>
    <row r="95" spans="1:15" s="9" customFormat="1" ht="15" x14ac:dyDescent="0.25">
      <c r="A95" s="480"/>
      <c r="B95" s="247"/>
      <c r="C95" s="242">
        <v>1</v>
      </c>
      <c r="D95" s="968" t="s">
        <v>635</v>
      </c>
      <c r="E95" s="969"/>
      <c r="F95" s="970"/>
      <c r="G95" s="494"/>
      <c r="H95" s="249"/>
      <c r="I95" s="249"/>
      <c r="J95" s="789"/>
      <c r="K95" s="216"/>
      <c r="L95" s="471"/>
      <c r="M95" s="793"/>
      <c r="N95" s="162"/>
      <c r="O95" s="162"/>
    </row>
    <row r="96" spans="1:15" s="9" customFormat="1" ht="15" x14ac:dyDescent="0.25">
      <c r="A96" s="495"/>
      <c r="B96" s="477"/>
      <c r="C96" s="242">
        <v>2</v>
      </c>
      <c r="D96" s="968" t="s">
        <v>639</v>
      </c>
      <c r="E96" s="969"/>
      <c r="F96" s="970"/>
      <c r="G96" s="494"/>
      <c r="H96" s="249"/>
      <c r="I96" s="249"/>
      <c r="J96" s="789"/>
      <c r="K96" s="216"/>
      <c r="L96" s="471"/>
      <c r="M96" s="793"/>
      <c r="N96" s="818"/>
      <c r="O96" s="818"/>
    </row>
    <row r="97" spans="1:15" ht="15" x14ac:dyDescent="0.3">
      <c r="A97" s="495"/>
      <c r="B97" s="493"/>
      <c r="C97" s="242"/>
      <c r="D97" s="992" t="s">
        <v>364</v>
      </c>
      <c r="E97" s="993"/>
      <c r="F97" s="994"/>
      <c r="G97" s="995"/>
      <c r="H97" s="996"/>
      <c r="I97" s="249"/>
      <c r="J97" s="249"/>
      <c r="K97" s="476"/>
      <c r="L97" s="429"/>
      <c r="M97" s="430"/>
      <c r="N97" s="77"/>
      <c r="O97" s="77"/>
    </row>
    <row r="98" spans="1:15" ht="16.5" customHeight="1" x14ac:dyDescent="0.3">
      <c r="A98" s="495"/>
      <c r="B98" s="493"/>
      <c r="C98" s="971" t="s">
        <v>696</v>
      </c>
      <c r="D98" s="972"/>
      <c r="E98" s="972"/>
      <c r="F98" s="972"/>
      <c r="G98" s="972"/>
      <c r="H98" s="972"/>
      <c r="I98" s="972"/>
      <c r="J98" s="972"/>
      <c r="K98" s="972"/>
      <c r="L98" s="776"/>
      <c r="M98" s="777"/>
      <c r="N98" s="77"/>
      <c r="O98" s="77"/>
    </row>
    <row r="99" spans="1:15" ht="15" x14ac:dyDescent="0.3">
      <c r="A99" s="495"/>
      <c r="B99" s="493"/>
      <c r="C99" s="242">
        <v>1</v>
      </c>
      <c r="D99" s="968" t="s">
        <v>635</v>
      </c>
      <c r="E99" s="969"/>
      <c r="F99" s="970"/>
      <c r="G99" s="494"/>
      <c r="H99" s="249"/>
      <c r="I99" s="249"/>
      <c r="J99" s="789"/>
      <c r="K99" s="216"/>
      <c r="L99" s="471"/>
      <c r="M99" s="472"/>
      <c r="N99" s="80"/>
      <c r="O99" s="80"/>
    </row>
    <row r="100" spans="1:15" s="779" customFormat="1" ht="15" x14ac:dyDescent="0.3">
      <c r="A100" s="495"/>
      <c r="B100" s="493"/>
      <c r="C100" s="242">
        <v>2</v>
      </c>
      <c r="D100" s="968" t="s">
        <v>639</v>
      </c>
      <c r="E100" s="969"/>
      <c r="F100" s="970"/>
      <c r="G100" s="494"/>
      <c r="H100" s="249"/>
      <c r="I100" s="249"/>
      <c r="J100" s="789"/>
      <c r="K100" s="216"/>
      <c r="L100" s="471"/>
      <c r="M100" s="472"/>
      <c r="N100" s="80"/>
      <c r="O100" s="80"/>
    </row>
    <row r="101" spans="1:15" s="779" customFormat="1" ht="15" x14ac:dyDescent="0.3">
      <c r="A101" s="495"/>
      <c r="B101" s="493"/>
      <c r="C101" s="242">
        <v>3</v>
      </c>
      <c r="D101" s="968" t="s">
        <v>639</v>
      </c>
      <c r="E101" s="969"/>
      <c r="F101" s="970"/>
      <c r="G101" s="494"/>
      <c r="H101" s="249"/>
      <c r="I101" s="249"/>
      <c r="J101" s="789"/>
      <c r="K101" s="216"/>
      <c r="L101" s="471"/>
      <c r="M101" s="472"/>
      <c r="N101" s="80"/>
      <c r="O101" s="80"/>
    </row>
    <row r="102" spans="1:15" ht="15" x14ac:dyDescent="0.3">
      <c r="A102" s="495"/>
      <c r="B102" s="493"/>
      <c r="C102" s="242"/>
      <c r="D102" s="992" t="s">
        <v>364</v>
      </c>
      <c r="E102" s="993"/>
      <c r="F102" s="994"/>
      <c r="G102" s="995"/>
      <c r="H102" s="996"/>
      <c r="I102" s="249"/>
      <c r="J102" s="249"/>
      <c r="K102" s="476"/>
      <c r="L102" s="429"/>
      <c r="M102" s="430"/>
      <c r="N102" s="77"/>
      <c r="O102" s="77"/>
    </row>
    <row r="103" spans="1:15" ht="21.6" customHeight="1" x14ac:dyDescent="0.3">
      <c r="A103" s="498"/>
      <c r="B103" s="433" t="s">
        <v>98</v>
      </c>
      <c r="C103" s="974" t="s">
        <v>99</v>
      </c>
      <c r="D103" s="975"/>
      <c r="E103" s="975"/>
      <c r="F103" s="975"/>
      <c r="G103" s="975"/>
      <c r="H103" s="975"/>
      <c r="I103" s="975"/>
      <c r="J103" s="976"/>
      <c r="K103" s="447">
        <f>K106+K111</f>
        <v>0</v>
      </c>
      <c r="L103" s="429"/>
      <c r="M103" s="430"/>
      <c r="N103" s="77"/>
      <c r="O103" s="427" t="s">
        <v>563</v>
      </c>
    </row>
    <row r="104" spans="1:15" s="468" customFormat="1" ht="20.100000000000001" customHeight="1" x14ac:dyDescent="0.3">
      <c r="A104" s="499"/>
      <c r="B104" s="482"/>
      <c r="C104" s="989" t="s">
        <v>318</v>
      </c>
      <c r="D104" s="990"/>
      <c r="E104" s="990"/>
      <c r="F104" s="991"/>
      <c r="G104" s="483"/>
      <c r="H104" s="500"/>
      <c r="I104" s="501"/>
      <c r="J104" s="501"/>
      <c r="K104" s="501"/>
      <c r="L104" s="429"/>
      <c r="M104" s="430"/>
      <c r="N104" s="77"/>
      <c r="O104" s="77"/>
    </row>
    <row r="105" spans="1:15" s="9" customFormat="1" ht="15" customHeight="1" x14ac:dyDescent="0.25">
      <c r="A105" s="277"/>
      <c r="B105" s="247"/>
      <c r="C105" s="971" t="s">
        <v>637</v>
      </c>
      <c r="D105" s="972"/>
      <c r="E105" s="972"/>
      <c r="F105" s="972"/>
      <c r="G105" s="972"/>
      <c r="H105" s="972"/>
      <c r="I105" s="972"/>
      <c r="J105" s="972"/>
      <c r="K105" s="972"/>
      <c r="L105" s="972"/>
      <c r="M105" s="973"/>
      <c r="N105" s="160"/>
      <c r="O105" s="160"/>
    </row>
    <row r="106" spans="1:15" ht="15" x14ac:dyDescent="0.3">
      <c r="A106" s="277"/>
      <c r="B106" s="247"/>
      <c r="C106" s="242">
        <v>1</v>
      </c>
      <c r="D106" s="968" t="s">
        <v>635</v>
      </c>
      <c r="E106" s="969"/>
      <c r="F106" s="970"/>
      <c r="G106" s="1024"/>
      <c r="H106" s="980"/>
      <c r="I106" s="980"/>
      <c r="J106" s="980"/>
      <c r="K106" s="980"/>
      <c r="L106" s="986"/>
      <c r="M106" s="983"/>
      <c r="N106" s="977"/>
      <c r="O106" s="977"/>
    </row>
    <row r="107" spans="1:15" ht="15" x14ac:dyDescent="0.3">
      <c r="A107" s="277"/>
      <c r="B107" s="247"/>
      <c r="C107" s="242">
        <v>2</v>
      </c>
      <c r="D107" s="968" t="s">
        <v>639</v>
      </c>
      <c r="E107" s="969"/>
      <c r="F107" s="970"/>
      <c r="G107" s="981"/>
      <c r="H107" s="981"/>
      <c r="I107" s="981"/>
      <c r="J107" s="981"/>
      <c r="K107" s="981"/>
      <c r="L107" s="987"/>
      <c r="M107" s="984"/>
      <c r="N107" s="978"/>
      <c r="O107" s="978"/>
    </row>
    <row r="108" spans="1:15" ht="15" x14ac:dyDescent="0.3">
      <c r="A108" s="277"/>
      <c r="B108" s="247"/>
      <c r="C108" s="242">
        <v>3</v>
      </c>
      <c r="D108" s="968" t="s">
        <v>639</v>
      </c>
      <c r="E108" s="969"/>
      <c r="F108" s="970"/>
      <c r="G108" s="981"/>
      <c r="H108" s="981"/>
      <c r="I108" s="981"/>
      <c r="J108" s="981"/>
      <c r="K108" s="981"/>
      <c r="L108" s="987"/>
      <c r="M108" s="984"/>
      <c r="N108" s="978"/>
      <c r="O108" s="978"/>
    </row>
    <row r="109" spans="1:15" ht="15" x14ac:dyDescent="0.3">
      <c r="A109" s="277"/>
      <c r="B109" s="247"/>
      <c r="C109" s="242">
        <v>4</v>
      </c>
      <c r="D109" s="968" t="s">
        <v>640</v>
      </c>
      <c r="E109" s="969"/>
      <c r="F109" s="970"/>
      <c r="G109" s="982"/>
      <c r="H109" s="982"/>
      <c r="I109" s="982"/>
      <c r="J109" s="982"/>
      <c r="K109" s="982"/>
      <c r="L109" s="988"/>
      <c r="M109" s="985"/>
      <c r="N109" s="979"/>
      <c r="O109" s="979"/>
    </row>
    <row r="110" spans="1:15" ht="15" customHeight="1" x14ac:dyDescent="0.3">
      <c r="A110" s="277"/>
      <c r="B110" s="247"/>
      <c r="C110" s="971" t="s">
        <v>638</v>
      </c>
      <c r="D110" s="972"/>
      <c r="E110" s="972"/>
      <c r="F110" s="972"/>
      <c r="G110" s="972"/>
      <c r="H110" s="972"/>
      <c r="I110" s="972"/>
      <c r="J110" s="972"/>
      <c r="K110" s="972"/>
      <c r="L110" s="972"/>
      <c r="M110" s="973"/>
      <c r="N110" s="160"/>
      <c r="O110" s="160"/>
    </row>
    <row r="111" spans="1:15" ht="15" x14ac:dyDescent="0.3">
      <c r="A111" s="277"/>
      <c r="B111" s="247"/>
      <c r="C111" s="242">
        <v>1</v>
      </c>
      <c r="D111" s="968" t="s">
        <v>635</v>
      </c>
      <c r="E111" s="969"/>
      <c r="F111" s="970"/>
      <c r="G111" s="1024"/>
      <c r="H111" s="980"/>
      <c r="I111" s="980"/>
      <c r="J111" s="980"/>
      <c r="K111" s="980"/>
      <c r="L111" s="986"/>
      <c r="M111" s="983"/>
      <c r="N111" s="977"/>
      <c r="O111" s="977"/>
    </row>
    <row r="112" spans="1:15" ht="15" x14ac:dyDescent="0.3">
      <c r="A112" s="277"/>
      <c r="B112" s="247"/>
      <c r="C112" s="242">
        <v>2</v>
      </c>
      <c r="D112" s="968" t="s">
        <v>639</v>
      </c>
      <c r="E112" s="969"/>
      <c r="F112" s="970"/>
      <c r="G112" s="981"/>
      <c r="H112" s="981"/>
      <c r="I112" s="981"/>
      <c r="J112" s="981"/>
      <c r="K112" s="981"/>
      <c r="L112" s="987"/>
      <c r="M112" s="984"/>
      <c r="N112" s="978"/>
      <c r="O112" s="978"/>
    </row>
    <row r="113" spans="1:15" ht="15" x14ac:dyDescent="0.3">
      <c r="A113" s="277"/>
      <c r="B113" s="247"/>
      <c r="C113" s="242">
        <v>3</v>
      </c>
      <c r="D113" s="968" t="s">
        <v>639</v>
      </c>
      <c r="E113" s="969"/>
      <c r="F113" s="970"/>
      <c r="G113" s="981"/>
      <c r="H113" s="981"/>
      <c r="I113" s="981"/>
      <c r="J113" s="981"/>
      <c r="K113" s="981"/>
      <c r="L113" s="987"/>
      <c r="M113" s="984"/>
      <c r="N113" s="978"/>
      <c r="O113" s="978"/>
    </row>
    <row r="114" spans="1:15" ht="15" x14ac:dyDescent="0.3">
      <c r="A114" s="277"/>
      <c r="B114" s="247"/>
      <c r="C114" s="242">
        <v>4</v>
      </c>
      <c r="D114" s="968" t="s">
        <v>640</v>
      </c>
      <c r="E114" s="969"/>
      <c r="F114" s="970"/>
      <c r="G114" s="982"/>
      <c r="H114" s="982"/>
      <c r="I114" s="982"/>
      <c r="J114" s="982"/>
      <c r="K114" s="982"/>
      <c r="L114" s="988"/>
      <c r="M114" s="985"/>
      <c r="N114" s="979"/>
      <c r="O114" s="979"/>
    </row>
    <row r="115" spans="1:15" ht="20.100000000000001" customHeight="1" x14ac:dyDescent="0.3">
      <c r="A115" s="498"/>
      <c r="B115" s="502" t="s">
        <v>16</v>
      </c>
      <c r="C115" s="974" t="s">
        <v>101</v>
      </c>
      <c r="D115" s="975"/>
      <c r="E115" s="975"/>
      <c r="F115" s="975"/>
      <c r="G115" s="975"/>
      <c r="H115" s="975"/>
      <c r="I115" s="975"/>
      <c r="J115" s="976"/>
      <c r="K115" s="447">
        <v>0</v>
      </c>
      <c r="L115" s="484"/>
      <c r="M115" s="485"/>
      <c r="N115" s="74"/>
      <c r="O115" s="427" t="s">
        <v>563</v>
      </c>
    </row>
    <row r="116" spans="1:15" ht="37.15" customHeight="1" x14ac:dyDescent="0.3">
      <c r="A116" s="277"/>
      <c r="B116" s="241"/>
      <c r="C116" s="891" t="s">
        <v>102</v>
      </c>
      <c r="D116" s="886"/>
      <c r="E116" s="886"/>
      <c r="F116" s="887"/>
      <c r="G116" s="258"/>
      <c r="H116" s="226"/>
      <c r="I116" s="217"/>
      <c r="J116" s="289"/>
      <c r="K116" s="289"/>
      <c r="L116" s="429"/>
      <c r="M116" s="430"/>
      <c r="N116" s="77"/>
      <c r="O116" s="77"/>
    </row>
    <row r="117" spans="1:15" ht="20.100000000000001" customHeight="1" x14ac:dyDescent="0.3">
      <c r="A117" s="498"/>
      <c r="B117" s="457" t="s">
        <v>103</v>
      </c>
      <c r="C117" s="974" t="s">
        <v>104</v>
      </c>
      <c r="D117" s="975"/>
      <c r="E117" s="975"/>
      <c r="F117" s="975"/>
      <c r="G117" s="975"/>
      <c r="H117" s="975"/>
      <c r="I117" s="975"/>
      <c r="J117" s="976"/>
      <c r="K117" s="447">
        <v>0</v>
      </c>
      <c r="L117" s="503"/>
      <c r="M117" s="504"/>
      <c r="N117" s="82"/>
      <c r="O117" s="427" t="s">
        <v>563</v>
      </c>
    </row>
    <row r="118" spans="1:15" ht="20.100000000000001" customHeight="1" x14ac:dyDescent="0.3">
      <c r="A118" s="277"/>
      <c r="B118" s="247"/>
      <c r="C118" s="505">
        <v>1</v>
      </c>
      <c r="D118" s="891" t="s">
        <v>105</v>
      </c>
      <c r="E118" s="886"/>
      <c r="F118" s="887"/>
      <c r="G118" s="258"/>
      <c r="H118" s="226"/>
      <c r="I118" s="217"/>
      <c r="J118" s="289"/>
      <c r="K118" s="289"/>
      <c r="L118" s="429"/>
      <c r="M118" s="430"/>
      <c r="N118" s="77"/>
      <c r="O118" s="77"/>
    </row>
    <row r="119" spans="1:15" ht="45.6" customHeight="1" x14ac:dyDescent="0.3">
      <c r="A119" s="469"/>
      <c r="B119" s="506"/>
      <c r="C119" s="505">
        <v>2</v>
      </c>
      <c r="D119" s="891" t="s">
        <v>192</v>
      </c>
      <c r="E119" s="886"/>
      <c r="F119" s="887"/>
      <c r="G119" s="258"/>
      <c r="H119" s="226"/>
      <c r="I119" s="217"/>
      <c r="J119" s="289"/>
      <c r="K119" s="289"/>
      <c r="L119" s="429"/>
      <c r="M119" s="430"/>
      <c r="N119" s="77"/>
      <c r="O119" s="77"/>
    </row>
    <row r="120" spans="1:15" ht="20.100000000000001" customHeight="1" x14ac:dyDescent="0.3">
      <c r="A120" s="507"/>
      <c r="B120" s="457" t="s">
        <v>5</v>
      </c>
      <c r="C120" s="974" t="s">
        <v>106</v>
      </c>
      <c r="D120" s="975"/>
      <c r="E120" s="975"/>
      <c r="F120" s="975"/>
      <c r="G120" s="975"/>
      <c r="H120" s="975"/>
      <c r="I120" s="975"/>
      <c r="J120" s="976"/>
      <c r="K120" s="447">
        <v>0</v>
      </c>
      <c r="L120" s="429"/>
      <c r="M120" s="430"/>
      <c r="N120" s="77"/>
      <c r="O120" s="427" t="s">
        <v>563</v>
      </c>
    </row>
    <row r="121" spans="1:15" ht="37.9" customHeight="1" x14ac:dyDescent="0.3">
      <c r="A121" s="277"/>
      <c r="B121" s="241"/>
      <c r="C121" s="240"/>
      <c r="D121" s="891" t="s">
        <v>107</v>
      </c>
      <c r="E121" s="886"/>
      <c r="F121" s="887"/>
      <c r="G121" s="258"/>
      <c r="H121" s="226"/>
      <c r="I121" s="217"/>
      <c r="J121" s="289"/>
      <c r="K121" s="289"/>
      <c r="L121" s="429"/>
      <c r="M121" s="430"/>
      <c r="N121" s="77"/>
      <c r="O121" s="77"/>
    </row>
    <row r="122" spans="1:15" ht="15" x14ac:dyDescent="0.3">
      <c r="A122" s="507"/>
      <c r="B122" s="508" t="s">
        <v>108</v>
      </c>
      <c r="C122" s="974" t="s">
        <v>109</v>
      </c>
      <c r="D122" s="975"/>
      <c r="E122" s="975"/>
      <c r="F122" s="975"/>
      <c r="G122" s="975"/>
      <c r="H122" s="975"/>
      <c r="I122" s="975"/>
      <c r="J122" s="976"/>
      <c r="K122" s="447">
        <f>SUM(K123:K130)</f>
        <v>0</v>
      </c>
      <c r="L122" s="484"/>
      <c r="M122" s="485"/>
      <c r="N122" s="74"/>
      <c r="O122" s="427" t="s">
        <v>563</v>
      </c>
    </row>
    <row r="123" spans="1:15" ht="20.100000000000001" customHeight="1" x14ac:dyDescent="0.3">
      <c r="A123" s="469"/>
      <c r="B123" s="247"/>
      <c r="C123" s="249">
        <v>1</v>
      </c>
      <c r="D123" s="891" t="s">
        <v>110</v>
      </c>
      <c r="E123" s="886"/>
      <c r="F123" s="887"/>
      <c r="G123" s="258"/>
      <c r="H123" s="226"/>
      <c r="I123" s="217"/>
      <c r="J123" s="289"/>
      <c r="K123" s="289"/>
      <c r="L123" s="429"/>
      <c r="M123" s="430"/>
      <c r="N123" s="77"/>
      <c r="O123" s="77"/>
    </row>
    <row r="124" spans="1:15" ht="30.6" customHeight="1" x14ac:dyDescent="0.3">
      <c r="A124" s="469"/>
      <c r="B124" s="509"/>
      <c r="C124" s="505">
        <v>2</v>
      </c>
      <c r="D124" s="891" t="s">
        <v>111</v>
      </c>
      <c r="E124" s="886"/>
      <c r="F124" s="887"/>
      <c r="G124" s="258"/>
      <c r="H124" s="226"/>
      <c r="I124" s="217"/>
      <c r="J124" s="289"/>
      <c r="K124" s="289"/>
      <c r="L124" s="429"/>
      <c r="M124" s="430"/>
      <c r="N124" s="77"/>
      <c r="O124" s="77"/>
    </row>
    <row r="125" spans="1:15" ht="46.9" customHeight="1" x14ac:dyDescent="0.3">
      <c r="A125" s="510"/>
      <c r="B125" s="247"/>
      <c r="C125" s="505">
        <v>3</v>
      </c>
      <c r="D125" s="891" t="s">
        <v>112</v>
      </c>
      <c r="E125" s="886"/>
      <c r="F125" s="887"/>
      <c r="G125" s="258"/>
      <c r="H125" s="226"/>
      <c r="I125" s="217"/>
      <c r="J125" s="289"/>
      <c r="K125" s="289"/>
      <c r="L125" s="429"/>
      <c r="M125" s="430"/>
      <c r="N125" s="77"/>
      <c r="O125" s="77"/>
    </row>
    <row r="126" spans="1:15" ht="35.450000000000003" customHeight="1" x14ac:dyDescent="0.3">
      <c r="A126" s="279"/>
      <c r="B126" s="247"/>
      <c r="C126" s="249">
        <v>4</v>
      </c>
      <c r="D126" s="891" t="s">
        <v>113</v>
      </c>
      <c r="E126" s="886"/>
      <c r="F126" s="887"/>
      <c r="G126" s="258"/>
      <c r="H126" s="226"/>
      <c r="I126" s="217"/>
      <c r="J126" s="289"/>
      <c r="K126" s="289"/>
      <c r="L126" s="429"/>
      <c r="M126" s="430"/>
      <c r="N126" s="77"/>
      <c r="O126" s="77"/>
    </row>
    <row r="127" spans="1:15" ht="20.100000000000001" customHeight="1" x14ac:dyDescent="0.3">
      <c r="A127" s="279"/>
      <c r="B127" s="511"/>
      <c r="C127" s="249">
        <v>5</v>
      </c>
      <c r="D127" s="891" t="s">
        <v>114</v>
      </c>
      <c r="E127" s="886"/>
      <c r="F127" s="887"/>
      <c r="G127" s="258"/>
      <c r="H127" s="226"/>
      <c r="I127" s="217"/>
      <c r="J127" s="289"/>
      <c r="K127" s="289"/>
      <c r="L127" s="429"/>
      <c r="M127" s="430"/>
      <c r="N127" s="77"/>
      <c r="O127" s="77"/>
    </row>
    <row r="128" spans="1:15" ht="44.45" customHeight="1" x14ac:dyDescent="0.3">
      <c r="A128" s="510"/>
      <c r="B128" s="247"/>
      <c r="C128" s="249">
        <v>6</v>
      </c>
      <c r="D128" s="891" t="s">
        <v>187</v>
      </c>
      <c r="E128" s="886"/>
      <c r="F128" s="887"/>
      <c r="G128" s="258"/>
      <c r="H128" s="226"/>
      <c r="I128" s="217"/>
      <c r="J128" s="289"/>
      <c r="K128" s="289"/>
      <c r="L128" s="429"/>
      <c r="M128" s="430"/>
      <c r="N128" s="77"/>
      <c r="O128" s="77"/>
    </row>
    <row r="129" spans="1:15" ht="48" customHeight="1" x14ac:dyDescent="0.3">
      <c r="A129" s="512"/>
      <c r="B129" s="241"/>
      <c r="C129" s="486">
        <v>7</v>
      </c>
      <c r="D129" s="1018" t="s">
        <v>272</v>
      </c>
      <c r="E129" s="1019"/>
      <c r="F129" s="1020"/>
      <c r="G129" s="513"/>
      <c r="H129" s="514"/>
      <c r="I129" s="515"/>
      <c r="J129" s="516"/>
      <c r="K129" s="517"/>
      <c r="L129" s="518"/>
      <c r="M129" s="519"/>
      <c r="N129" s="83"/>
      <c r="O129" s="83"/>
    </row>
    <row r="130" spans="1:15" ht="63" customHeight="1" x14ac:dyDescent="0.3">
      <c r="A130" s="266"/>
      <c r="B130" s="241"/>
      <c r="C130" s="241">
        <v>8</v>
      </c>
      <c r="D130" s="891" t="s">
        <v>587</v>
      </c>
      <c r="E130" s="886"/>
      <c r="F130" s="887"/>
      <c r="G130" s="520"/>
      <c r="H130" s="274"/>
      <c r="I130" s="275"/>
      <c r="J130" s="225"/>
      <c r="K130" s="289"/>
      <c r="L130" s="429"/>
      <c r="M130" s="430"/>
      <c r="N130" s="77"/>
      <c r="O130" s="77"/>
    </row>
    <row r="131" spans="1:15" ht="21.6" customHeight="1" x14ac:dyDescent="0.3">
      <c r="A131" s="521"/>
      <c r="B131" s="457" t="s">
        <v>117</v>
      </c>
      <c r="C131" s="974" t="s">
        <v>118</v>
      </c>
      <c r="D131" s="975"/>
      <c r="E131" s="975"/>
      <c r="F131" s="975"/>
      <c r="G131" s="975"/>
      <c r="H131" s="975"/>
      <c r="I131" s="975"/>
      <c r="J131" s="976"/>
      <c r="K131" s="447">
        <v>0</v>
      </c>
      <c r="L131" s="429"/>
      <c r="M131" s="430"/>
      <c r="N131" s="77"/>
      <c r="O131" s="427" t="s">
        <v>563</v>
      </c>
    </row>
    <row r="132" spans="1:15" ht="20.100000000000001" customHeight="1" x14ac:dyDescent="0.3">
      <c r="A132" s="522"/>
      <c r="B132" s="247"/>
      <c r="C132" s="505">
        <v>1</v>
      </c>
      <c r="D132" s="891" t="s">
        <v>119</v>
      </c>
      <c r="E132" s="886"/>
      <c r="F132" s="887"/>
      <c r="G132" s="258"/>
      <c r="H132" s="226"/>
      <c r="I132" s="217"/>
      <c r="J132" s="289"/>
      <c r="K132" s="289"/>
      <c r="L132" s="429"/>
      <c r="M132" s="430"/>
      <c r="N132" s="77"/>
      <c r="O132" s="77"/>
    </row>
    <row r="133" spans="1:15" ht="20.100000000000001" customHeight="1" x14ac:dyDescent="0.3">
      <c r="A133" s="215"/>
      <c r="B133" s="506"/>
      <c r="C133" s="249">
        <v>2</v>
      </c>
      <c r="D133" s="891" t="s">
        <v>120</v>
      </c>
      <c r="E133" s="886"/>
      <c r="F133" s="887"/>
      <c r="G133" s="258"/>
      <c r="H133" s="226"/>
      <c r="I133" s="217"/>
      <c r="J133" s="289"/>
      <c r="K133" s="523"/>
      <c r="L133" s="524"/>
      <c r="M133" s="525"/>
      <c r="N133" s="84"/>
      <c r="O133" s="84"/>
    </row>
    <row r="134" spans="1:15" ht="20.100000000000001" customHeight="1" x14ac:dyDescent="0.3">
      <c r="A134" s="526"/>
      <c r="B134" s="457" t="s">
        <v>121</v>
      </c>
      <c r="C134" s="974" t="s">
        <v>122</v>
      </c>
      <c r="D134" s="975"/>
      <c r="E134" s="975"/>
      <c r="F134" s="975"/>
      <c r="G134" s="975"/>
      <c r="H134" s="975"/>
      <c r="I134" s="975"/>
      <c r="J134" s="976"/>
      <c r="K134" s="447">
        <v>0</v>
      </c>
      <c r="L134" s="429"/>
      <c r="M134" s="430"/>
      <c r="N134" s="77"/>
      <c r="O134" s="427" t="s">
        <v>563</v>
      </c>
    </row>
    <row r="135" spans="1:15" ht="20.100000000000001" customHeight="1" x14ac:dyDescent="0.3">
      <c r="A135" s="9"/>
      <c r="B135" s="247"/>
      <c r="C135" s="249">
        <v>1</v>
      </c>
      <c r="D135" s="891" t="s">
        <v>123</v>
      </c>
      <c r="E135" s="886"/>
      <c r="F135" s="887"/>
      <c r="G135" s="270"/>
      <c r="H135" s="226"/>
      <c r="I135" s="217"/>
      <c r="J135" s="289"/>
      <c r="K135" s="289"/>
      <c r="L135" s="429"/>
      <c r="M135" s="430"/>
      <c r="N135" s="77"/>
      <c r="O135" s="77"/>
    </row>
    <row r="136" spans="1:15" ht="20.100000000000001" customHeight="1" x14ac:dyDescent="0.3">
      <c r="A136" s="9"/>
      <c r="B136" s="506"/>
      <c r="C136" s="505">
        <v>2</v>
      </c>
      <c r="D136" s="891" t="s">
        <v>124</v>
      </c>
      <c r="E136" s="886"/>
      <c r="F136" s="887"/>
      <c r="G136" s="270"/>
      <c r="H136" s="226"/>
      <c r="I136" s="217"/>
      <c r="J136" s="289"/>
      <c r="K136" s="276"/>
      <c r="L136" s="527"/>
      <c r="M136" s="528"/>
      <c r="N136" s="85"/>
      <c r="O136" s="85"/>
    </row>
    <row r="137" spans="1:15" ht="20.100000000000001" customHeight="1" x14ac:dyDescent="0.3">
      <c r="A137" s="526"/>
      <c r="B137" s="457" t="s">
        <v>132</v>
      </c>
      <c r="C137" s="999" t="s">
        <v>193</v>
      </c>
      <c r="D137" s="1000"/>
      <c r="E137" s="1000"/>
      <c r="F137" s="1000"/>
      <c r="G137" s="1000"/>
      <c r="H137" s="1000"/>
      <c r="I137" s="1000"/>
      <c r="J137" s="1001"/>
      <c r="K137" s="447">
        <f>SUM(K138:K147)</f>
        <v>2</v>
      </c>
      <c r="L137" s="527"/>
      <c r="M137" s="528"/>
      <c r="N137" s="85"/>
      <c r="O137" s="427" t="s">
        <v>563</v>
      </c>
    </row>
    <row r="138" spans="1:15" ht="20.100000000000001" customHeight="1" x14ac:dyDescent="0.3">
      <c r="A138" s="9"/>
      <c r="B138" s="247"/>
      <c r="C138" s="529" t="s">
        <v>20</v>
      </c>
      <c r="D138" s="955" t="s">
        <v>125</v>
      </c>
      <c r="E138" s="956"/>
      <c r="F138" s="957"/>
      <c r="G138" s="273"/>
      <c r="H138" s="274"/>
      <c r="I138" s="275"/>
      <c r="J138" s="276"/>
      <c r="K138" s="276"/>
      <c r="L138" s="527"/>
      <c r="M138" s="528"/>
      <c r="N138" s="85"/>
      <c r="O138" s="85"/>
    </row>
    <row r="139" spans="1:15" ht="20.100000000000001" customHeight="1" x14ac:dyDescent="0.3">
      <c r="A139" s="9"/>
      <c r="B139" s="457"/>
      <c r="C139" s="529" t="s">
        <v>22</v>
      </c>
      <c r="D139" s="955" t="s">
        <v>126</v>
      </c>
      <c r="E139" s="956"/>
      <c r="F139" s="957"/>
      <c r="G139" s="273"/>
      <c r="H139" s="274"/>
      <c r="I139" s="275"/>
      <c r="J139" s="276"/>
      <c r="K139" s="218"/>
      <c r="L139" s="530"/>
      <c r="M139" s="531"/>
      <c r="N139" s="82"/>
      <c r="O139" s="82"/>
    </row>
    <row r="140" spans="1:15" ht="20.100000000000001" customHeight="1" x14ac:dyDescent="0.3">
      <c r="A140" s="9"/>
      <c r="B140" s="247"/>
      <c r="C140" s="278" t="s">
        <v>28</v>
      </c>
      <c r="D140" s="955" t="s">
        <v>127</v>
      </c>
      <c r="E140" s="956"/>
      <c r="F140" s="957"/>
      <c r="G140" s="258"/>
      <c r="H140" s="226"/>
      <c r="I140" s="217"/>
      <c r="J140" s="218"/>
      <c r="K140" s="218"/>
      <c r="L140" s="530"/>
      <c r="M140" s="531"/>
      <c r="N140" s="82"/>
      <c r="O140" s="82"/>
    </row>
    <row r="141" spans="1:15" ht="20.100000000000001" customHeight="1" x14ac:dyDescent="0.3">
      <c r="A141" s="9"/>
      <c r="B141" s="247"/>
      <c r="C141" s="280" t="s">
        <v>38</v>
      </c>
      <c r="D141" s="955" t="s">
        <v>128</v>
      </c>
      <c r="E141" s="956"/>
      <c r="F141" s="957"/>
      <c r="G141" s="258"/>
      <c r="H141" s="226"/>
      <c r="I141" s="217"/>
      <c r="J141" s="218"/>
      <c r="K141" s="218"/>
      <c r="L141" s="530"/>
      <c r="M141" s="531"/>
      <c r="N141" s="82"/>
      <c r="O141" s="82"/>
    </row>
    <row r="142" spans="1:15" ht="20.100000000000001" customHeight="1" x14ac:dyDescent="0.3">
      <c r="A142" s="9"/>
      <c r="B142" s="246"/>
      <c r="C142" s="280" t="s">
        <v>40</v>
      </c>
      <c r="D142" s="955" t="s">
        <v>129</v>
      </c>
      <c r="E142" s="956"/>
      <c r="F142" s="957"/>
      <c r="G142" s="258"/>
      <c r="H142" s="226"/>
      <c r="I142" s="217"/>
      <c r="J142" s="218"/>
      <c r="K142" s="218"/>
      <c r="L142" s="530"/>
      <c r="M142" s="531"/>
      <c r="N142" s="82"/>
      <c r="O142" s="82"/>
    </row>
    <row r="143" spans="1:15" ht="20.100000000000001" customHeight="1" x14ac:dyDescent="0.3">
      <c r="A143" s="9"/>
      <c r="B143" s="277"/>
      <c r="C143" s="280" t="s">
        <v>42</v>
      </c>
      <c r="D143" s="955" t="s">
        <v>130</v>
      </c>
      <c r="E143" s="956"/>
      <c r="F143" s="957"/>
      <c r="G143" s="258"/>
      <c r="H143" s="226"/>
      <c r="I143" s="217"/>
      <c r="J143" s="218"/>
      <c r="K143" s="218"/>
      <c r="L143" s="530"/>
      <c r="M143" s="531"/>
      <c r="N143" s="82"/>
      <c r="O143" s="82"/>
    </row>
    <row r="144" spans="1:15" s="759" customFormat="1" ht="32.25" customHeight="1" x14ac:dyDescent="0.3">
      <c r="A144" s="9"/>
      <c r="B144" s="277"/>
      <c r="C144" s="280"/>
      <c r="D144" s="1022" t="s">
        <v>700</v>
      </c>
      <c r="E144" s="967"/>
      <c r="F144" s="1023"/>
      <c r="G144" s="258" t="s">
        <v>614</v>
      </c>
      <c r="H144" s="226" t="s">
        <v>615</v>
      </c>
      <c r="I144" s="217">
        <v>32</v>
      </c>
      <c r="J144" s="216">
        <v>1</v>
      </c>
      <c r="K144" s="216">
        <v>1</v>
      </c>
      <c r="L144" s="792" t="s">
        <v>697</v>
      </c>
      <c r="M144" s="796" t="s">
        <v>702</v>
      </c>
      <c r="N144" s="82"/>
      <c r="O144" s="82"/>
    </row>
    <row r="145" spans="1:15" s="759" customFormat="1" ht="48.75" customHeight="1" x14ac:dyDescent="0.3">
      <c r="A145" s="9"/>
      <c r="B145" s="277"/>
      <c r="C145" s="280"/>
      <c r="D145" s="955" t="s">
        <v>701</v>
      </c>
      <c r="E145" s="956"/>
      <c r="F145" s="957"/>
      <c r="G145" s="258" t="s">
        <v>698</v>
      </c>
      <c r="H145" s="226" t="s">
        <v>615</v>
      </c>
      <c r="I145" s="217">
        <v>31</v>
      </c>
      <c r="J145" s="216">
        <v>1</v>
      </c>
      <c r="K145" s="216">
        <v>1</v>
      </c>
      <c r="L145" s="792" t="s">
        <v>699</v>
      </c>
      <c r="M145" s="796" t="s">
        <v>703</v>
      </c>
      <c r="N145" s="82"/>
      <c r="O145" s="82"/>
    </row>
    <row r="146" spans="1:15" ht="19.5" customHeight="1" x14ac:dyDescent="0.3">
      <c r="B146" s="279"/>
      <c r="C146" s="280" t="s">
        <v>44</v>
      </c>
      <c r="D146" s="955" t="s">
        <v>131</v>
      </c>
      <c r="E146" s="956"/>
      <c r="F146" s="956"/>
      <c r="G146" s="245"/>
      <c r="H146" s="226"/>
      <c r="I146" s="217"/>
      <c r="J146" s="218"/>
      <c r="K146" s="532"/>
      <c r="L146" s="429"/>
      <c r="M146" s="430"/>
      <c r="N146" s="77"/>
      <c r="O146" s="77"/>
    </row>
    <row r="147" spans="1:15" s="779" customFormat="1" ht="31.5" customHeight="1" x14ac:dyDescent="0.3">
      <c r="B147" s="279"/>
      <c r="C147" s="280"/>
      <c r="D147" s="967"/>
      <c r="E147" s="967"/>
      <c r="F147" s="967"/>
      <c r="G147" s="245"/>
      <c r="H147" s="226"/>
      <c r="I147" s="217"/>
      <c r="J147" s="216"/>
      <c r="K147" s="216"/>
      <c r="L147" s="783"/>
      <c r="M147" s="793"/>
      <c r="N147" s="77"/>
      <c r="O147" s="77"/>
    </row>
    <row r="148" spans="1:15" ht="20.100000000000001" customHeight="1" x14ac:dyDescent="0.3">
      <c r="B148" s="225"/>
      <c r="C148" s="1015" t="s">
        <v>221</v>
      </c>
      <c r="D148" s="1016"/>
      <c r="E148" s="1016"/>
      <c r="F148" s="1016"/>
      <c r="G148" s="1016"/>
      <c r="H148" s="1016"/>
      <c r="I148" s="1016"/>
      <c r="J148" s="1017"/>
      <c r="K148" s="533">
        <f>K28</f>
        <v>10.75</v>
      </c>
      <c r="L148" s="429"/>
      <c r="M148" s="430"/>
      <c r="N148" s="77">
        <f>SUM(N22:N146)</f>
        <v>0</v>
      </c>
      <c r="O148" s="77"/>
    </row>
    <row r="149" spans="1:15" ht="20.100000000000001" customHeight="1" x14ac:dyDescent="0.3">
      <c r="B149" s="534"/>
      <c r="C149" s="535"/>
      <c r="D149" s="535"/>
      <c r="E149" s="9"/>
      <c r="F149" s="9"/>
      <c r="G149" s="394"/>
      <c r="H149" s="395"/>
      <c r="I149" s="536"/>
      <c r="J149" s="394"/>
      <c r="K149" s="537"/>
      <c r="L149" s="538"/>
      <c r="M149" s="538"/>
      <c r="N149" s="86"/>
      <c r="O149" s="86"/>
    </row>
    <row r="150" spans="1:15" ht="20.100000000000001" customHeight="1" x14ac:dyDescent="0.3">
      <c r="B150" s="215"/>
      <c r="C150" s="215" t="s">
        <v>304</v>
      </c>
      <c r="D150" s="539"/>
      <c r="E150" s="539"/>
      <c r="F150" s="539"/>
      <c r="G150" s="540"/>
      <c r="H150" s="395"/>
      <c r="I150" s="537"/>
      <c r="J150" s="537"/>
      <c r="K150" s="394"/>
      <c r="L150" s="396"/>
      <c r="M150" s="397"/>
      <c r="N150" s="76"/>
      <c r="O150" s="76"/>
    </row>
    <row r="151" spans="1:15" ht="20.100000000000001" customHeight="1" x14ac:dyDescent="0.3">
      <c r="B151" s="215"/>
      <c r="C151" s="215"/>
      <c r="D151" s="539"/>
      <c r="E151" s="539"/>
      <c r="F151" s="539"/>
      <c r="G151" s="540"/>
      <c r="H151" s="395"/>
      <c r="I151" s="537"/>
      <c r="J151" s="537"/>
      <c r="K151" s="394"/>
      <c r="L151" s="396"/>
      <c r="M151" s="397"/>
      <c r="N151" s="76"/>
      <c r="O151" s="76"/>
    </row>
    <row r="152" spans="1:15" ht="20.100000000000001" customHeight="1" x14ac:dyDescent="0.3">
      <c r="B152" s="215"/>
      <c r="C152" s="539"/>
      <c r="D152" s="539"/>
      <c r="E152" s="539"/>
      <c r="F152" s="539"/>
      <c r="G152" s="540"/>
      <c r="H152" s="395"/>
      <c r="J152" s="8" t="s">
        <v>734</v>
      </c>
      <c r="K152" s="394"/>
      <c r="L152" s="396"/>
      <c r="M152" s="397"/>
      <c r="N152" s="76"/>
      <c r="O152" s="76"/>
    </row>
    <row r="153" spans="1:15" ht="20.100000000000001" customHeight="1" x14ac:dyDescent="0.3">
      <c r="B153" s="9"/>
      <c r="C153" s="535"/>
      <c r="D153" s="535"/>
      <c r="E153" s="9"/>
      <c r="F153" s="9"/>
      <c r="G153" s="394"/>
      <c r="H153" s="395"/>
      <c r="J153" s="8" t="s">
        <v>596</v>
      </c>
      <c r="K153" s="404"/>
      <c r="L153" s="541"/>
      <c r="M153" s="541"/>
      <c r="N153" s="73"/>
      <c r="O153" s="73"/>
    </row>
    <row r="154" spans="1:15" ht="20.100000000000001" customHeight="1" x14ac:dyDescent="0.3">
      <c r="B154" s="9"/>
      <c r="C154" s="535"/>
      <c r="D154" s="535"/>
      <c r="E154" s="9"/>
      <c r="F154" s="9"/>
      <c r="G154" s="394"/>
      <c r="H154" s="395"/>
      <c r="J154" s="8" t="s">
        <v>605</v>
      </c>
      <c r="K154" s="404"/>
      <c r="L154" s="541"/>
      <c r="M154" s="541"/>
      <c r="N154" s="73"/>
      <c r="O154" s="73"/>
    </row>
    <row r="155" spans="1:15" ht="20.100000000000001" customHeight="1" x14ac:dyDescent="0.3">
      <c r="B155" s="9"/>
      <c r="C155" s="535"/>
      <c r="D155" s="535"/>
      <c r="E155" s="9"/>
      <c r="F155" s="9"/>
      <c r="G155" s="394"/>
      <c r="H155" s="395"/>
      <c r="K155" s="394"/>
      <c r="L155" s="396"/>
      <c r="M155" s="397"/>
      <c r="N155" s="76"/>
      <c r="O155" s="76"/>
    </row>
    <row r="156" spans="1:15" ht="20.100000000000001" customHeight="1" x14ac:dyDescent="0.3">
      <c r="B156" s="9"/>
      <c r="C156" s="535"/>
      <c r="D156" s="535"/>
      <c r="E156" s="9"/>
      <c r="F156" s="9"/>
      <c r="G156" s="394"/>
      <c r="H156" s="395"/>
      <c r="K156" s="394"/>
      <c r="L156" s="396"/>
      <c r="M156" s="397"/>
      <c r="N156" s="76"/>
      <c r="O156" s="76"/>
    </row>
    <row r="157" spans="1:15" ht="20.100000000000001" customHeight="1" x14ac:dyDescent="0.3">
      <c r="B157" s="9"/>
      <c r="C157" s="535"/>
      <c r="D157" s="535"/>
      <c r="E157" s="9"/>
      <c r="F157" s="9"/>
      <c r="G157" s="394"/>
      <c r="H157" s="395"/>
      <c r="K157" s="394"/>
      <c r="L157" s="396"/>
      <c r="M157" s="397"/>
      <c r="N157" s="76"/>
      <c r="O157" s="76"/>
    </row>
    <row r="158" spans="1:15" ht="20.100000000000001" customHeight="1" x14ac:dyDescent="0.3">
      <c r="B158" s="9"/>
      <c r="C158" s="535"/>
      <c r="D158" s="535"/>
      <c r="E158" s="9"/>
      <c r="F158" s="9"/>
      <c r="G158" s="394"/>
      <c r="H158" s="395"/>
      <c r="K158" s="406"/>
      <c r="L158" s="542"/>
      <c r="M158" s="542"/>
      <c r="N158" s="73"/>
      <c r="O158" s="73"/>
    </row>
    <row r="159" spans="1:15" ht="20.100000000000001" customHeight="1" x14ac:dyDescent="0.3">
      <c r="B159" s="9"/>
      <c r="C159" s="535"/>
      <c r="D159" s="535"/>
      <c r="E159" s="9"/>
      <c r="F159" s="9"/>
      <c r="G159" s="394"/>
      <c r="H159" s="395"/>
      <c r="J159" s="156" t="str">
        <f>F5</f>
        <v>Dr.Afdhal Muttaqin, M.Si.</v>
      </c>
      <c r="M159" s="72"/>
      <c r="N159" s="87"/>
      <c r="O159" s="87"/>
    </row>
    <row r="160" spans="1:15" ht="16.5" customHeight="1" x14ac:dyDescent="0.3">
      <c r="B160" s="9"/>
      <c r="J160" s="8" t="s">
        <v>704</v>
      </c>
      <c r="M160" s="72"/>
      <c r="N160" s="87"/>
      <c r="O160" s="87"/>
    </row>
    <row r="161" spans="2:15" ht="20.100000000000001" customHeight="1" x14ac:dyDescent="0.3">
      <c r="B161" s="9"/>
      <c r="M161" s="72"/>
      <c r="N161" s="87"/>
      <c r="O161" s="87"/>
    </row>
    <row r="162" spans="2:15" ht="20.100000000000001" customHeight="1" x14ac:dyDescent="0.3">
      <c r="B162" s="9"/>
      <c r="M162" s="72"/>
      <c r="N162" s="87"/>
      <c r="O162" s="87"/>
    </row>
    <row r="163" spans="2:15" ht="20.100000000000001" customHeight="1" x14ac:dyDescent="0.3">
      <c r="B163" s="9"/>
      <c r="M163" s="72"/>
      <c r="N163" s="87"/>
      <c r="O163" s="87"/>
    </row>
    <row r="164" spans="2:15" ht="20.100000000000001" customHeight="1" x14ac:dyDescent="0.3">
      <c r="B164" s="9"/>
      <c r="M164" s="72"/>
      <c r="N164" s="87"/>
      <c r="O164" s="87"/>
    </row>
    <row r="165" spans="2:15" ht="20.100000000000001" customHeight="1" x14ac:dyDescent="0.3">
      <c r="M165" s="72"/>
      <c r="N165" s="87"/>
      <c r="O165" s="87"/>
    </row>
    <row r="166" spans="2:15" ht="20.100000000000001" customHeight="1" x14ac:dyDescent="0.3">
      <c r="M166" s="72"/>
      <c r="N166" s="87"/>
      <c r="O166" s="87"/>
    </row>
    <row r="167" spans="2:15" ht="20.100000000000001" customHeight="1" x14ac:dyDescent="0.3">
      <c r="M167" s="72"/>
      <c r="N167" s="87"/>
      <c r="O167" s="87"/>
    </row>
    <row r="168" spans="2:15" ht="20.100000000000001" customHeight="1" x14ac:dyDescent="0.3">
      <c r="M168" s="72"/>
      <c r="N168" s="87"/>
      <c r="O168" s="87"/>
    </row>
    <row r="169" spans="2:15" ht="20.100000000000001" customHeight="1" x14ac:dyDescent="0.3">
      <c r="M169" s="72"/>
      <c r="N169" s="87"/>
      <c r="O169" s="87"/>
    </row>
    <row r="170" spans="2:15" ht="20.100000000000001" customHeight="1" x14ac:dyDescent="0.3">
      <c r="M170" s="72"/>
      <c r="N170" s="87"/>
      <c r="O170" s="87"/>
    </row>
    <row r="171" spans="2:15" ht="20.100000000000001" customHeight="1" x14ac:dyDescent="0.3">
      <c r="M171" s="72"/>
      <c r="N171" s="87"/>
      <c r="O171" s="87"/>
    </row>
    <row r="172" spans="2:15" ht="20.100000000000001" customHeight="1" x14ac:dyDescent="0.3">
      <c r="M172" s="72"/>
      <c r="N172" s="87"/>
      <c r="O172" s="87"/>
    </row>
    <row r="173" spans="2:15" ht="20.100000000000001" customHeight="1" x14ac:dyDescent="0.3">
      <c r="M173" s="72"/>
      <c r="N173" s="87"/>
      <c r="O173" s="87"/>
    </row>
    <row r="174" spans="2:15" ht="20.100000000000001" customHeight="1" x14ac:dyDescent="0.3">
      <c r="M174" s="72"/>
      <c r="N174" s="87"/>
      <c r="O174" s="87"/>
    </row>
    <row r="175" spans="2:15" ht="20.100000000000001" customHeight="1" x14ac:dyDescent="0.3">
      <c r="M175" s="72"/>
      <c r="N175" s="87"/>
      <c r="O175" s="87"/>
    </row>
    <row r="176" spans="2:15" ht="20.100000000000001" customHeight="1" x14ac:dyDescent="0.3">
      <c r="M176" s="72"/>
      <c r="N176" s="87"/>
      <c r="O176" s="87"/>
    </row>
    <row r="177" spans="13:15" ht="20.100000000000001" customHeight="1" x14ac:dyDescent="0.3">
      <c r="M177" s="72"/>
      <c r="N177" s="87"/>
      <c r="O177" s="87"/>
    </row>
    <row r="178" spans="13:15" ht="20.100000000000001" customHeight="1" x14ac:dyDescent="0.3">
      <c r="M178" s="72"/>
      <c r="N178" s="87"/>
      <c r="O178" s="87"/>
    </row>
    <row r="179" spans="13:15" ht="20.100000000000001" customHeight="1" x14ac:dyDescent="0.3">
      <c r="M179" s="72"/>
      <c r="N179" s="87"/>
      <c r="O179" s="87"/>
    </row>
    <row r="180" spans="13:15" ht="20.100000000000001" customHeight="1" x14ac:dyDescent="0.3">
      <c r="M180" s="72"/>
      <c r="N180" s="87"/>
      <c r="O180" s="87"/>
    </row>
    <row r="181" spans="13:15" ht="20.100000000000001" customHeight="1" x14ac:dyDescent="0.3">
      <c r="M181" s="72"/>
      <c r="N181" s="87"/>
      <c r="O181" s="87"/>
    </row>
    <row r="182" spans="13:15" ht="20.100000000000001" customHeight="1" x14ac:dyDescent="0.3">
      <c r="M182" s="72"/>
      <c r="N182" s="87"/>
      <c r="O182" s="87"/>
    </row>
    <row r="183" spans="13:15" ht="20.100000000000001" customHeight="1" x14ac:dyDescent="0.3">
      <c r="M183" s="72"/>
      <c r="N183" s="87"/>
      <c r="O183" s="87"/>
    </row>
    <row r="184" spans="13:15" ht="20.100000000000001" customHeight="1" x14ac:dyDescent="0.3">
      <c r="M184" s="72"/>
      <c r="N184" s="87"/>
      <c r="O184" s="87"/>
    </row>
    <row r="185" spans="13:15" ht="20.100000000000001" customHeight="1" x14ac:dyDescent="0.3">
      <c r="M185" s="72"/>
      <c r="N185" s="87"/>
      <c r="O185" s="87"/>
    </row>
    <row r="186" spans="13:15" ht="20.100000000000001" customHeight="1" x14ac:dyDescent="0.3">
      <c r="M186" s="72"/>
      <c r="N186" s="87"/>
      <c r="O186" s="87"/>
    </row>
    <row r="187" spans="13:15" ht="20.100000000000001" customHeight="1" x14ac:dyDescent="0.3">
      <c r="M187" s="72"/>
      <c r="N187" s="87"/>
      <c r="O187" s="87"/>
    </row>
    <row r="188" spans="13:15" ht="20.100000000000001" customHeight="1" x14ac:dyDescent="0.3">
      <c r="M188" s="72"/>
      <c r="N188" s="87"/>
      <c r="O188" s="87"/>
    </row>
    <row r="189" spans="13:15" ht="20.100000000000001" customHeight="1" x14ac:dyDescent="0.3">
      <c r="M189" s="72"/>
      <c r="N189" s="87"/>
      <c r="O189" s="87"/>
    </row>
    <row r="190" spans="13:15" ht="20.100000000000001" customHeight="1" x14ac:dyDescent="0.3">
      <c r="M190" s="72"/>
      <c r="N190" s="87"/>
      <c r="O190" s="87"/>
    </row>
    <row r="191" spans="13:15" ht="20.100000000000001" customHeight="1" x14ac:dyDescent="0.3">
      <c r="M191" s="72"/>
      <c r="N191" s="87"/>
      <c r="O191" s="87"/>
    </row>
    <row r="192" spans="13:15" ht="20.100000000000001" customHeight="1" x14ac:dyDescent="0.3">
      <c r="M192" s="72"/>
      <c r="N192" s="87"/>
      <c r="O192" s="87"/>
    </row>
    <row r="193" spans="13:15" ht="20.100000000000001" customHeight="1" x14ac:dyDescent="0.3">
      <c r="M193" s="72"/>
      <c r="N193" s="87"/>
      <c r="O193" s="87"/>
    </row>
    <row r="194" spans="13:15" ht="20.100000000000001" customHeight="1" x14ac:dyDescent="0.3">
      <c r="M194" s="72"/>
      <c r="N194" s="87"/>
      <c r="O194" s="87"/>
    </row>
    <row r="195" spans="13:15" ht="20.100000000000001" customHeight="1" x14ac:dyDescent="0.3">
      <c r="M195" s="72"/>
      <c r="N195" s="87"/>
      <c r="O195" s="87"/>
    </row>
    <row r="196" spans="13:15" ht="20.100000000000001" customHeight="1" x14ac:dyDescent="0.3">
      <c r="M196" s="72"/>
      <c r="N196" s="87"/>
      <c r="O196" s="87"/>
    </row>
    <row r="197" spans="13:15" ht="20.100000000000001" customHeight="1" x14ac:dyDescent="0.3">
      <c r="M197" s="72"/>
      <c r="N197" s="87"/>
      <c r="O197" s="87"/>
    </row>
    <row r="198" spans="13:15" ht="20.100000000000001" customHeight="1" x14ac:dyDescent="0.3">
      <c r="M198" s="72"/>
      <c r="N198" s="87"/>
      <c r="O198" s="87"/>
    </row>
    <row r="199" spans="13:15" ht="20.100000000000001" customHeight="1" x14ac:dyDescent="0.3">
      <c r="M199" s="72"/>
      <c r="N199" s="87"/>
      <c r="O199" s="87"/>
    </row>
    <row r="200" spans="13:15" ht="20.100000000000001" customHeight="1" x14ac:dyDescent="0.3">
      <c r="M200" s="72"/>
      <c r="N200" s="87"/>
      <c r="O200" s="87"/>
    </row>
    <row r="201" spans="13:15" ht="20.100000000000001" customHeight="1" x14ac:dyDescent="0.3">
      <c r="M201" s="72"/>
      <c r="N201" s="87"/>
      <c r="O201" s="87"/>
    </row>
    <row r="202" spans="13:15" ht="20.100000000000001" customHeight="1" x14ac:dyDescent="0.3">
      <c r="M202" s="72"/>
      <c r="N202" s="87"/>
      <c r="O202" s="87"/>
    </row>
    <row r="203" spans="13:15" ht="20.100000000000001" customHeight="1" x14ac:dyDescent="0.3">
      <c r="M203" s="72"/>
      <c r="N203" s="87"/>
      <c r="O203" s="87"/>
    </row>
    <row r="204" spans="13:15" ht="20.100000000000001" customHeight="1" x14ac:dyDescent="0.3">
      <c r="M204" s="72"/>
      <c r="N204" s="87"/>
      <c r="O204" s="87"/>
    </row>
    <row r="205" spans="13:15" ht="20.100000000000001" customHeight="1" x14ac:dyDescent="0.3">
      <c r="M205" s="72"/>
      <c r="N205" s="87"/>
      <c r="O205" s="87"/>
    </row>
    <row r="206" spans="13:15" ht="20.100000000000001" customHeight="1" x14ac:dyDescent="0.3">
      <c r="M206" s="72"/>
      <c r="N206" s="87"/>
      <c r="O206" s="87"/>
    </row>
    <row r="207" spans="13:15" ht="20.100000000000001" customHeight="1" x14ac:dyDescent="0.3">
      <c r="M207" s="72"/>
      <c r="N207" s="87"/>
      <c r="O207" s="87"/>
    </row>
    <row r="208" spans="13:15" ht="20.100000000000001" customHeight="1" x14ac:dyDescent="0.3">
      <c r="M208" s="72"/>
      <c r="N208" s="87"/>
      <c r="O208" s="87"/>
    </row>
    <row r="209" spans="13:15" ht="20.100000000000001" customHeight="1" x14ac:dyDescent="0.3">
      <c r="M209" s="72"/>
      <c r="N209" s="87"/>
      <c r="O209" s="87"/>
    </row>
    <row r="210" spans="13:15" ht="20.100000000000001" customHeight="1" x14ac:dyDescent="0.3">
      <c r="M210" s="72"/>
      <c r="N210" s="87"/>
      <c r="O210" s="87"/>
    </row>
    <row r="211" spans="13:15" ht="20.100000000000001" customHeight="1" x14ac:dyDescent="0.3">
      <c r="M211" s="72"/>
      <c r="N211" s="87"/>
      <c r="O211" s="87"/>
    </row>
    <row r="212" spans="13:15" ht="20.100000000000001" customHeight="1" x14ac:dyDescent="0.3">
      <c r="M212" s="72"/>
      <c r="N212" s="87"/>
      <c r="O212" s="87"/>
    </row>
    <row r="213" spans="13:15" ht="20.100000000000001" customHeight="1" x14ac:dyDescent="0.3">
      <c r="M213" s="72"/>
      <c r="N213" s="87"/>
      <c r="O213" s="87"/>
    </row>
    <row r="214" spans="13:15" ht="20.100000000000001" customHeight="1" x14ac:dyDescent="0.3">
      <c r="M214" s="72"/>
      <c r="N214" s="87"/>
      <c r="O214" s="87"/>
    </row>
    <row r="215" spans="13:15" ht="20.100000000000001" customHeight="1" x14ac:dyDescent="0.3">
      <c r="M215" s="72"/>
      <c r="N215" s="87"/>
      <c r="O215" s="87"/>
    </row>
    <row r="216" spans="13:15" ht="20.100000000000001" customHeight="1" x14ac:dyDescent="0.3">
      <c r="M216" s="72"/>
      <c r="N216" s="87"/>
      <c r="O216" s="87"/>
    </row>
    <row r="217" spans="13:15" ht="20.100000000000001" customHeight="1" x14ac:dyDescent="0.3">
      <c r="M217" s="72"/>
      <c r="N217" s="87"/>
      <c r="O217" s="87"/>
    </row>
    <row r="218" spans="13:15" ht="20.100000000000001" customHeight="1" x14ac:dyDescent="0.3">
      <c r="M218" s="72"/>
      <c r="N218" s="87"/>
      <c r="O218" s="87"/>
    </row>
    <row r="219" spans="13:15" ht="20.100000000000001" customHeight="1" x14ac:dyDescent="0.3">
      <c r="M219" s="72"/>
      <c r="N219" s="87"/>
      <c r="O219" s="87"/>
    </row>
    <row r="220" spans="13:15" ht="20.100000000000001" customHeight="1" x14ac:dyDescent="0.3">
      <c r="M220" s="72"/>
      <c r="N220" s="87"/>
      <c r="O220" s="87"/>
    </row>
    <row r="221" spans="13:15" ht="20.100000000000001" customHeight="1" x14ac:dyDescent="0.3">
      <c r="M221" s="72"/>
      <c r="N221" s="87"/>
      <c r="O221" s="87"/>
    </row>
    <row r="222" spans="13:15" ht="20.100000000000001" customHeight="1" x14ac:dyDescent="0.3">
      <c r="M222" s="72"/>
      <c r="N222" s="87"/>
      <c r="O222" s="87"/>
    </row>
    <row r="223" spans="13:15" ht="20.100000000000001" customHeight="1" x14ac:dyDescent="0.3">
      <c r="M223" s="72"/>
      <c r="N223" s="87"/>
      <c r="O223" s="87"/>
    </row>
    <row r="224" spans="13:15" ht="20.100000000000001" customHeight="1" x14ac:dyDescent="0.3">
      <c r="M224" s="72"/>
      <c r="N224" s="87"/>
      <c r="O224" s="87"/>
    </row>
    <row r="225" spans="13:15" ht="20.100000000000001" customHeight="1" x14ac:dyDescent="0.3">
      <c r="M225" s="72"/>
      <c r="N225" s="87"/>
      <c r="O225" s="87"/>
    </row>
    <row r="226" spans="13:15" ht="20.100000000000001" customHeight="1" x14ac:dyDescent="0.3">
      <c r="M226" s="72"/>
      <c r="N226" s="87"/>
      <c r="O226" s="87"/>
    </row>
    <row r="227" spans="13:15" ht="20.100000000000001" customHeight="1" x14ac:dyDescent="0.3">
      <c r="M227" s="72"/>
      <c r="N227" s="87"/>
      <c r="O227" s="87"/>
    </row>
    <row r="228" spans="13:15" ht="20.100000000000001" customHeight="1" x14ac:dyDescent="0.3">
      <c r="M228" s="72"/>
      <c r="N228" s="87"/>
      <c r="O228" s="87"/>
    </row>
    <row r="229" spans="13:15" ht="20.100000000000001" customHeight="1" x14ac:dyDescent="0.3">
      <c r="M229" s="72"/>
      <c r="N229" s="87"/>
      <c r="O229" s="87"/>
    </row>
    <row r="230" spans="13:15" ht="20.100000000000001" customHeight="1" x14ac:dyDescent="0.3">
      <c r="M230" s="72"/>
      <c r="N230" s="87"/>
      <c r="O230" s="87"/>
    </row>
    <row r="231" spans="13:15" ht="20.100000000000001" customHeight="1" x14ac:dyDescent="0.3">
      <c r="M231" s="72"/>
      <c r="N231" s="87"/>
      <c r="O231" s="87"/>
    </row>
    <row r="232" spans="13:15" ht="20.100000000000001" customHeight="1" x14ac:dyDescent="0.3">
      <c r="M232" s="72"/>
      <c r="N232" s="87"/>
      <c r="O232" s="87"/>
    </row>
    <row r="233" spans="13:15" ht="20.100000000000001" customHeight="1" x14ac:dyDescent="0.3">
      <c r="M233" s="72"/>
      <c r="N233" s="87"/>
      <c r="O233" s="87"/>
    </row>
    <row r="234" spans="13:15" ht="20.100000000000001" customHeight="1" x14ac:dyDescent="0.3">
      <c r="M234" s="72"/>
      <c r="N234" s="87"/>
      <c r="O234" s="87"/>
    </row>
    <row r="235" spans="13:15" ht="20.100000000000001" customHeight="1" x14ac:dyDescent="0.3">
      <c r="M235" s="72"/>
      <c r="N235" s="87"/>
      <c r="O235" s="87"/>
    </row>
    <row r="236" spans="13:15" ht="20.100000000000001" customHeight="1" x14ac:dyDescent="0.3">
      <c r="M236" s="72"/>
      <c r="N236" s="87"/>
      <c r="O236" s="87"/>
    </row>
    <row r="237" spans="13:15" ht="20.100000000000001" customHeight="1" x14ac:dyDescent="0.3">
      <c r="M237" s="72"/>
      <c r="N237" s="87"/>
      <c r="O237" s="87"/>
    </row>
    <row r="238" spans="13:15" ht="20.100000000000001" customHeight="1" x14ac:dyDescent="0.3">
      <c r="M238" s="72"/>
      <c r="N238" s="87"/>
      <c r="O238" s="87"/>
    </row>
    <row r="239" spans="13:15" ht="20.100000000000001" customHeight="1" x14ac:dyDescent="0.3">
      <c r="M239" s="72"/>
      <c r="N239" s="87"/>
      <c r="O239" s="87"/>
    </row>
    <row r="240" spans="13:15" ht="20.100000000000001" customHeight="1" x14ac:dyDescent="0.3">
      <c r="M240" s="72"/>
      <c r="N240" s="87"/>
      <c r="O240" s="87"/>
    </row>
    <row r="241" spans="13:15" ht="20.100000000000001" customHeight="1" x14ac:dyDescent="0.3">
      <c r="M241" s="72"/>
      <c r="N241" s="87"/>
      <c r="O241" s="87"/>
    </row>
    <row r="242" spans="13:15" ht="20.100000000000001" customHeight="1" x14ac:dyDescent="0.3">
      <c r="M242" s="72"/>
      <c r="N242" s="87"/>
      <c r="O242" s="87"/>
    </row>
    <row r="243" spans="13:15" ht="20.100000000000001" customHeight="1" x14ac:dyDescent="0.3">
      <c r="M243" s="72"/>
      <c r="N243" s="87"/>
      <c r="O243" s="87"/>
    </row>
    <row r="244" spans="13:15" ht="20.100000000000001" customHeight="1" x14ac:dyDescent="0.3">
      <c r="M244" s="72"/>
      <c r="N244" s="87"/>
      <c r="O244" s="87"/>
    </row>
    <row r="245" spans="13:15" ht="20.100000000000001" customHeight="1" x14ac:dyDescent="0.3">
      <c r="M245" s="72"/>
      <c r="N245" s="87"/>
      <c r="O245" s="87"/>
    </row>
    <row r="246" spans="13:15" ht="20.100000000000001" customHeight="1" x14ac:dyDescent="0.3">
      <c r="M246" s="72"/>
      <c r="N246" s="87"/>
      <c r="O246" s="87"/>
    </row>
    <row r="247" spans="13:15" ht="20.100000000000001" customHeight="1" x14ac:dyDescent="0.3">
      <c r="M247" s="72"/>
      <c r="N247" s="87"/>
      <c r="O247" s="87"/>
    </row>
    <row r="248" spans="13:15" ht="20.100000000000001" customHeight="1" x14ac:dyDescent="0.3">
      <c r="M248" s="72"/>
      <c r="N248" s="87"/>
      <c r="O248" s="87"/>
    </row>
    <row r="249" spans="13:15" ht="20.100000000000001" customHeight="1" x14ac:dyDescent="0.3">
      <c r="M249" s="72"/>
      <c r="N249" s="87"/>
      <c r="O249" s="87"/>
    </row>
    <row r="250" spans="13:15" ht="20.100000000000001" customHeight="1" x14ac:dyDescent="0.3">
      <c r="M250" s="72"/>
      <c r="N250" s="87"/>
      <c r="O250" s="87"/>
    </row>
    <row r="251" spans="13:15" ht="20.100000000000001" customHeight="1" x14ac:dyDescent="0.3">
      <c r="M251" s="72"/>
      <c r="N251" s="87"/>
      <c r="O251" s="87"/>
    </row>
    <row r="252" spans="13:15" ht="20.100000000000001" customHeight="1" x14ac:dyDescent="0.3">
      <c r="M252" s="72"/>
      <c r="N252" s="87"/>
      <c r="O252" s="87"/>
    </row>
    <row r="253" spans="13:15" ht="20.100000000000001" customHeight="1" x14ac:dyDescent="0.3">
      <c r="M253" s="72"/>
      <c r="N253" s="87"/>
      <c r="O253" s="87"/>
    </row>
    <row r="254" spans="13:15" ht="20.100000000000001" customHeight="1" x14ac:dyDescent="0.3">
      <c r="M254" s="72"/>
      <c r="N254" s="87"/>
      <c r="O254" s="87"/>
    </row>
    <row r="255" spans="13:15" ht="20.100000000000001" customHeight="1" x14ac:dyDescent="0.3">
      <c r="M255" s="72"/>
      <c r="N255" s="87"/>
      <c r="O255" s="87"/>
    </row>
    <row r="256" spans="13:15" ht="20.100000000000001" customHeight="1" x14ac:dyDescent="0.3">
      <c r="M256" s="72"/>
      <c r="N256" s="87"/>
      <c r="O256" s="87"/>
    </row>
    <row r="257" spans="13:15" ht="20.100000000000001" customHeight="1" x14ac:dyDescent="0.3">
      <c r="M257" s="72"/>
      <c r="N257" s="87"/>
      <c r="O257" s="87"/>
    </row>
    <row r="258" spans="13:15" ht="20.100000000000001" customHeight="1" x14ac:dyDescent="0.3">
      <c r="M258" s="72"/>
      <c r="N258" s="87"/>
      <c r="O258" s="87"/>
    </row>
    <row r="259" spans="13:15" ht="20.100000000000001" customHeight="1" x14ac:dyDescent="0.3">
      <c r="M259" s="72"/>
      <c r="N259" s="87"/>
      <c r="O259" s="87"/>
    </row>
    <row r="260" spans="13:15" ht="20.100000000000001" customHeight="1" x14ac:dyDescent="0.3">
      <c r="M260" s="72"/>
      <c r="N260" s="87"/>
      <c r="O260" s="87"/>
    </row>
    <row r="261" spans="13:15" ht="20.100000000000001" customHeight="1" x14ac:dyDescent="0.3">
      <c r="M261" s="72"/>
      <c r="N261" s="87"/>
      <c r="O261" s="87"/>
    </row>
    <row r="262" spans="13:15" ht="20.100000000000001" customHeight="1" x14ac:dyDescent="0.3">
      <c r="M262" s="72"/>
      <c r="N262" s="87"/>
      <c r="O262" s="87"/>
    </row>
    <row r="263" spans="13:15" ht="20.100000000000001" customHeight="1" x14ac:dyDescent="0.3">
      <c r="M263" s="72"/>
      <c r="N263" s="87"/>
      <c r="O263" s="87"/>
    </row>
    <row r="264" spans="13:15" ht="20.100000000000001" customHeight="1" x14ac:dyDescent="0.3">
      <c r="M264" s="72"/>
      <c r="N264" s="87"/>
      <c r="O264" s="87"/>
    </row>
    <row r="265" spans="13:15" ht="20.100000000000001" customHeight="1" x14ac:dyDescent="0.3">
      <c r="M265" s="72"/>
      <c r="N265" s="87"/>
      <c r="O265" s="87"/>
    </row>
    <row r="266" spans="13:15" ht="20.100000000000001" customHeight="1" x14ac:dyDescent="0.3">
      <c r="M266" s="72"/>
      <c r="N266" s="87"/>
      <c r="O266" s="87"/>
    </row>
    <row r="267" spans="13:15" ht="20.100000000000001" customHeight="1" x14ac:dyDescent="0.3">
      <c r="M267" s="72"/>
      <c r="N267" s="87"/>
      <c r="O267" s="87"/>
    </row>
    <row r="268" spans="13:15" ht="20.100000000000001" customHeight="1" x14ac:dyDescent="0.3">
      <c r="M268" s="72"/>
      <c r="N268" s="87"/>
      <c r="O268" s="87"/>
    </row>
    <row r="269" spans="13:15" ht="20.100000000000001" customHeight="1" x14ac:dyDescent="0.3">
      <c r="M269" s="72"/>
      <c r="N269" s="87"/>
      <c r="O269" s="87"/>
    </row>
    <row r="270" spans="13:15" ht="20.100000000000001" customHeight="1" x14ac:dyDescent="0.3">
      <c r="M270" s="72"/>
      <c r="N270" s="87"/>
      <c r="O270" s="87"/>
    </row>
    <row r="271" spans="13:15" ht="20.100000000000001" customHeight="1" x14ac:dyDescent="0.3">
      <c r="M271" s="72"/>
      <c r="N271" s="87"/>
      <c r="O271" s="87"/>
    </row>
    <row r="272" spans="13:15" ht="20.100000000000001" customHeight="1" x14ac:dyDescent="0.3">
      <c r="M272" s="72"/>
      <c r="N272" s="87"/>
      <c r="O272" s="87"/>
    </row>
    <row r="273" spans="13:15" ht="20.100000000000001" customHeight="1" x14ac:dyDescent="0.3">
      <c r="M273" s="72"/>
      <c r="N273" s="87"/>
      <c r="O273" s="87"/>
    </row>
    <row r="274" spans="13:15" ht="20.100000000000001" customHeight="1" x14ac:dyDescent="0.3">
      <c r="M274" s="72"/>
      <c r="N274" s="87"/>
      <c r="O274" s="87"/>
    </row>
    <row r="275" spans="13:15" ht="20.100000000000001" customHeight="1" x14ac:dyDescent="0.3">
      <c r="M275" s="72"/>
      <c r="N275" s="87"/>
      <c r="O275" s="87"/>
    </row>
    <row r="276" spans="13:15" ht="20.100000000000001" customHeight="1" x14ac:dyDescent="0.3">
      <c r="M276" s="72"/>
      <c r="N276" s="87"/>
      <c r="O276" s="87"/>
    </row>
    <row r="277" spans="13:15" ht="20.100000000000001" customHeight="1" x14ac:dyDescent="0.3">
      <c r="M277" s="72"/>
      <c r="N277" s="87"/>
      <c r="O277" s="87"/>
    </row>
    <row r="278" spans="13:15" ht="20.100000000000001" customHeight="1" x14ac:dyDescent="0.3">
      <c r="M278" s="72"/>
      <c r="N278" s="87"/>
      <c r="O278" s="87"/>
    </row>
    <row r="279" spans="13:15" ht="20.100000000000001" customHeight="1" x14ac:dyDescent="0.3">
      <c r="M279" s="72"/>
      <c r="N279" s="87"/>
      <c r="O279" s="87"/>
    </row>
    <row r="280" spans="13:15" ht="20.100000000000001" customHeight="1" x14ac:dyDescent="0.3">
      <c r="M280" s="72"/>
      <c r="N280" s="87"/>
      <c r="O280" s="87"/>
    </row>
    <row r="281" spans="13:15" ht="20.100000000000001" customHeight="1" x14ac:dyDescent="0.3">
      <c r="M281" s="72"/>
      <c r="N281" s="87"/>
      <c r="O281" s="87"/>
    </row>
    <row r="282" spans="13:15" ht="20.100000000000001" customHeight="1" x14ac:dyDescent="0.3">
      <c r="M282" s="72"/>
      <c r="N282" s="87"/>
      <c r="O282" s="87"/>
    </row>
    <row r="283" spans="13:15" ht="20.100000000000001" customHeight="1" x14ac:dyDescent="0.3">
      <c r="M283" s="72"/>
      <c r="N283" s="87"/>
      <c r="O283" s="87"/>
    </row>
    <row r="284" spans="13:15" ht="20.100000000000001" customHeight="1" x14ac:dyDescent="0.3">
      <c r="M284" s="72"/>
      <c r="N284" s="87"/>
      <c r="O284" s="87"/>
    </row>
    <row r="285" spans="13:15" ht="20.100000000000001" customHeight="1" x14ac:dyDescent="0.3">
      <c r="M285" s="72"/>
      <c r="N285" s="87"/>
      <c r="O285" s="87"/>
    </row>
    <row r="286" spans="13:15" ht="20.100000000000001" customHeight="1" x14ac:dyDescent="0.3">
      <c r="M286" s="72"/>
      <c r="N286" s="87"/>
      <c r="O286" s="87"/>
    </row>
    <row r="287" spans="13:15" ht="20.100000000000001" customHeight="1" x14ac:dyDescent="0.3">
      <c r="M287" s="72"/>
      <c r="N287" s="87"/>
      <c r="O287" s="87"/>
    </row>
    <row r="288" spans="13:15" ht="20.100000000000001" customHeight="1" x14ac:dyDescent="0.3">
      <c r="M288" s="72"/>
      <c r="N288" s="87"/>
      <c r="O288" s="87"/>
    </row>
    <row r="289" spans="13:15" ht="20.100000000000001" customHeight="1" x14ac:dyDescent="0.3">
      <c r="M289" s="72"/>
      <c r="N289" s="87"/>
      <c r="O289" s="87"/>
    </row>
    <row r="290" spans="13:15" ht="20.100000000000001" customHeight="1" x14ac:dyDescent="0.3">
      <c r="M290" s="72"/>
      <c r="N290" s="87"/>
      <c r="O290" s="87"/>
    </row>
    <row r="291" spans="13:15" ht="20.100000000000001" customHeight="1" x14ac:dyDescent="0.3">
      <c r="M291" s="72"/>
      <c r="N291" s="87"/>
      <c r="O291" s="87"/>
    </row>
    <row r="292" spans="13:15" ht="20.100000000000001" customHeight="1" x14ac:dyDescent="0.3">
      <c r="M292" s="72"/>
      <c r="N292" s="87"/>
      <c r="O292" s="87"/>
    </row>
    <row r="293" spans="13:15" ht="20.100000000000001" customHeight="1" x14ac:dyDescent="0.3">
      <c r="M293" s="72"/>
      <c r="N293" s="87"/>
      <c r="O293" s="87"/>
    </row>
    <row r="294" spans="13:15" ht="20.100000000000001" customHeight="1" x14ac:dyDescent="0.3">
      <c r="M294" s="72"/>
      <c r="N294" s="87"/>
      <c r="O294" s="87"/>
    </row>
    <row r="295" spans="13:15" ht="20.100000000000001" customHeight="1" x14ac:dyDescent="0.3">
      <c r="M295" s="72"/>
      <c r="N295" s="87"/>
      <c r="O295" s="87"/>
    </row>
    <row r="296" spans="13:15" ht="20.100000000000001" customHeight="1" x14ac:dyDescent="0.3">
      <c r="M296" s="72"/>
      <c r="N296" s="87"/>
      <c r="O296" s="87"/>
    </row>
    <row r="297" spans="13:15" ht="20.100000000000001" customHeight="1" x14ac:dyDescent="0.3">
      <c r="M297" s="72"/>
      <c r="N297" s="87"/>
      <c r="O297" s="87"/>
    </row>
    <row r="298" spans="13:15" ht="20.100000000000001" customHeight="1" x14ac:dyDescent="0.3">
      <c r="M298" s="72"/>
      <c r="N298" s="87"/>
      <c r="O298" s="87"/>
    </row>
    <row r="299" spans="13:15" ht="20.100000000000001" customHeight="1" x14ac:dyDescent="0.3">
      <c r="M299" s="72"/>
      <c r="N299" s="87"/>
      <c r="O299" s="87"/>
    </row>
    <row r="300" spans="13:15" ht="20.100000000000001" customHeight="1" x14ac:dyDescent="0.3">
      <c r="M300" s="72"/>
      <c r="N300" s="87"/>
      <c r="O300" s="87"/>
    </row>
    <row r="301" spans="13:15" ht="20.100000000000001" customHeight="1" x14ac:dyDescent="0.3">
      <c r="M301" s="72"/>
      <c r="N301" s="87"/>
      <c r="O301" s="87"/>
    </row>
    <row r="302" spans="13:15" ht="20.100000000000001" customHeight="1" x14ac:dyDescent="0.3">
      <c r="M302" s="72"/>
      <c r="N302" s="87"/>
      <c r="O302" s="87"/>
    </row>
    <row r="303" spans="13:15" ht="20.100000000000001" customHeight="1" x14ac:dyDescent="0.3">
      <c r="M303" s="72"/>
      <c r="N303" s="87"/>
      <c r="O303" s="87"/>
    </row>
    <row r="304" spans="13:15" ht="20.100000000000001" customHeight="1" x14ac:dyDescent="0.3">
      <c r="M304" s="72"/>
      <c r="N304" s="87"/>
      <c r="O304" s="87"/>
    </row>
    <row r="305" spans="13:15" ht="20.100000000000001" customHeight="1" x14ac:dyDescent="0.3">
      <c r="M305" s="72"/>
      <c r="N305" s="87"/>
      <c r="O305" s="87"/>
    </row>
    <row r="306" spans="13:15" ht="20.100000000000001" customHeight="1" x14ac:dyDescent="0.3">
      <c r="M306" s="72"/>
      <c r="N306" s="87"/>
      <c r="O306" s="87"/>
    </row>
    <row r="307" spans="13:15" ht="20.100000000000001" customHeight="1" x14ac:dyDescent="0.3">
      <c r="M307" s="72"/>
      <c r="N307" s="87"/>
      <c r="O307" s="87"/>
    </row>
    <row r="308" spans="13:15" ht="20.100000000000001" customHeight="1" x14ac:dyDescent="0.3">
      <c r="M308" s="72"/>
      <c r="N308" s="87"/>
      <c r="O308" s="87"/>
    </row>
    <row r="309" spans="13:15" ht="20.100000000000001" customHeight="1" x14ac:dyDescent="0.3">
      <c r="M309" s="72"/>
      <c r="N309" s="87"/>
      <c r="O309" s="87"/>
    </row>
    <row r="310" spans="13:15" ht="20.100000000000001" customHeight="1" x14ac:dyDescent="0.3">
      <c r="M310" s="72"/>
      <c r="N310" s="87"/>
      <c r="O310" s="87"/>
    </row>
    <row r="311" spans="13:15" ht="20.100000000000001" customHeight="1" x14ac:dyDescent="0.3">
      <c r="M311" s="72"/>
      <c r="N311" s="87"/>
      <c r="O311" s="87"/>
    </row>
    <row r="312" spans="13:15" ht="20.100000000000001" customHeight="1" x14ac:dyDescent="0.3">
      <c r="M312" s="72"/>
      <c r="N312" s="87"/>
      <c r="O312" s="87"/>
    </row>
    <row r="313" spans="13:15" ht="20.100000000000001" customHeight="1" x14ac:dyDescent="0.3">
      <c r="M313" s="72"/>
      <c r="N313" s="87"/>
      <c r="O313" s="87"/>
    </row>
    <row r="314" spans="13:15" ht="20.100000000000001" customHeight="1" x14ac:dyDescent="0.3">
      <c r="M314" s="72"/>
      <c r="N314" s="87"/>
      <c r="O314" s="87"/>
    </row>
    <row r="315" spans="13:15" ht="20.100000000000001" customHeight="1" x14ac:dyDescent="0.3">
      <c r="M315" s="72"/>
      <c r="N315" s="87"/>
      <c r="O315" s="87"/>
    </row>
    <row r="316" spans="13:15" ht="20.100000000000001" customHeight="1" x14ac:dyDescent="0.3">
      <c r="M316" s="72"/>
      <c r="N316" s="87"/>
      <c r="O316" s="87"/>
    </row>
    <row r="317" spans="13:15" ht="20.100000000000001" customHeight="1" x14ac:dyDescent="0.3">
      <c r="M317" s="72"/>
      <c r="N317" s="87"/>
      <c r="O317" s="87"/>
    </row>
    <row r="318" spans="13:15" ht="20.100000000000001" customHeight="1" x14ac:dyDescent="0.3">
      <c r="M318" s="72"/>
      <c r="N318" s="87"/>
      <c r="O318" s="87"/>
    </row>
    <row r="319" spans="13:15" ht="20.100000000000001" customHeight="1" x14ac:dyDescent="0.3">
      <c r="M319" s="72"/>
      <c r="N319" s="87"/>
      <c r="O319" s="87"/>
    </row>
    <row r="320" spans="13:15" ht="20.100000000000001" customHeight="1" x14ac:dyDescent="0.3">
      <c r="M320" s="72"/>
      <c r="N320" s="87"/>
      <c r="O320" s="87"/>
    </row>
    <row r="321" spans="13:15" ht="20.100000000000001" customHeight="1" x14ac:dyDescent="0.3">
      <c r="M321" s="72"/>
      <c r="N321" s="87"/>
      <c r="O321" s="87"/>
    </row>
    <row r="322" spans="13:15" ht="20.100000000000001" customHeight="1" x14ac:dyDescent="0.3">
      <c r="M322" s="72"/>
      <c r="N322" s="87"/>
      <c r="O322" s="87"/>
    </row>
    <row r="323" spans="13:15" ht="20.100000000000001" customHeight="1" x14ac:dyDescent="0.3">
      <c r="M323" s="72"/>
      <c r="N323" s="87"/>
      <c r="O323" s="87"/>
    </row>
    <row r="324" spans="13:15" ht="20.100000000000001" customHeight="1" x14ac:dyDescent="0.3">
      <c r="M324" s="72"/>
      <c r="N324" s="87"/>
      <c r="O324" s="87"/>
    </row>
    <row r="325" spans="13:15" ht="20.100000000000001" customHeight="1" x14ac:dyDescent="0.3">
      <c r="M325" s="72"/>
      <c r="N325" s="87"/>
      <c r="O325" s="87"/>
    </row>
    <row r="326" spans="13:15" ht="20.100000000000001" customHeight="1" x14ac:dyDescent="0.3">
      <c r="M326" s="72"/>
      <c r="N326" s="87"/>
      <c r="O326" s="87"/>
    </row>
    <row r="327" spans="13:15" ht="20.100000000000001" customHeight="1" x14ac:dyDescent="0.3">
      <c r="M327" s="72"/>
      <c r="N327" s="87"/>
      <c r="O327" s="87"/>
    </row>
    <row r="328" spans="13:15" ht="20.100000000000001" customHeight="1" x14ac:dyDescent="0.3">
      <c r="M328" s="72"/>
      <c r="N328" s="87"/>
      <c r="O328" s="87"/>
    </row>
    <row r="329" spans="13:15" ht="20.100000000000001" customHeight="1" x14ac:dyDescent="0.3">
      <c r="M329" s="72"/>
      <c r="N329" s="87"/>
      <c r="O329" s="87"/>
    </row>
    <row r="330" spans="13:15" ht="20.100000000000001" customHeight="1" x14ac:dyDescent="0.3">
      <c r="M330" s="72"/>
      <c r="N330" s="87"/>
      <c r="O330" s="87"/>
    </row>
    <row r="331" spans="13:15" ht="20.100000000000001" customHeight="1" x14ac:dyDescent="0.3">
      <c r="M331" s="72"/>
      <c r="N331" s="87"/>
      <c r="O331" s="87"/>
    </row>
    <row r="332" spans="13:15" ht="20.100000000000001" customHeight="1" x14ac:dyDescent="0.3">
      <c r="M332" s="72"/>
      <c r="N332" s="87"/>
      <c r="O332" s="87"/>
    </row>
    <row r="333" spans="13:15" ht="20.100000000000001" customHeight="1" x14ac:dyDescent="0.3">
      <c r="M333" s="72"/>
      <c r="N333" s="87"/>
      <c r="O333" s="87"/>
    </row>
    <row r="334" spans="13:15" ht="20.100000000000001" customHeight="1" x14ac:dyDescent="0.3">
      <c r="M334" s="72"/>
      <c r="N334" s="87"/>
      <c r="O334" s="87"/>
    </row>
    <row r="335" spans="13:15" ht="20.100000000000001" customHeight="1" x14ac:dyDescent="0.3">
      <c r="M335" s="72"/>
      <c r="N335" s="87"/>
      <c r="O335" s="87"/>
    </row>
    <row r="336" spans="13:15" ht="20.100000000000001" customHeight="1" x14ac:dyDescent="0.3">
      <c r="M336" s="72"/>
      <c r="N336" s="87"/>
      <c r="O336" s="87"/>
    </row>
    <row r="337" spans="13:15" ht="20.100000000000001" customHeight="1" x14ac:dyDescent="0.3">
      <c r="M337" s="72"/>
      <c r="N337" s="87"/>
      <c r="O337" s="87"/>
    </row>
    <row r="338" spans="13:15" ht="20.100000000000001" customHeight="1" x14ac:dyDescent="0.3">
      <c r="M338" s="72"/>
      <c r="N338" s="87"/>
      <c r="O338" s="87"/>
    </row>
    <row r="339" spans="13:15" ht="20.100000000000001" customHeight="1" x14ac:dyDescent="0.3">
      <c r="M339" s="72"/>
      <c r="N339" s="87"/>
      <c r="O339" s="87"/>
    </row>
    <row r="340" spans="13:15" ht="20.100000000000001" customHeight="1" x14ac:dyDescent="0.3">
      <c r="M340" s="72"/>
      <c r="N340" s="87"/>
      <c r="O340" s="87"/>
    </row>
    <row r="341" spans="13:15" ht="20.100000000000001" customHeight="1" x14ac:dyDescent="0.3">
      <c r="M341" s="72"/>
      <c r="N341" s="87"/>
      <c r="O341" s="87"/>
    </row>
    <row r="342" spans="13:15" ht="20.100000000000001" customHeight="1" x14ac:dyDescent="0.3">
      <c r="M342" s="72"/>
      <c r="N342" s="87"/>
      <c r="O342" s="87"/>
    </row>
    <row r="343" spans="13:15" ht="20.100000000000001" customHeight="1" x14ac:dyDescent="0.3">
      <c r="M343" s="72"/>
      <c r="N343" s="87"/>
      <c r="O343" s="87"/>
    </row>
    <row r="344" spans="13:15" ht="20.100000000000001" customHeight="1" x14ac:dyDescent="0.3">
      <c r="M344" s="72"/>
      <c r="N344" s="87"/>
      <c r="O344" s="87"/>
    </row>
    <row r="345" spans="13:15" ht="20.100000000000001" customHeight="1" x14ac:dyDescent="0.3">
      <c r="M345" s="72"/>
      <c r="N345" s="87"/>
      <c r="O345" s="87"/>
    </row>
    <row r="346" spans="13:15" ht="20.100000000000001" customHeight="1" x14ac:dyDescent="0.3">
      <c r="M346" s="72"/>
      <c r="N346" s="87"/>
      <c r="O346" s="87"/>
    </row>
    <row r="347" spans="13:15" ht="20.100000000000001" customHeight="1" x14ac:dyDescent="0.3">
      <c r="M347" s="72"/>
      <c r="N347" s="87"/>
      <c r="O347" s="87"/>
    </row>
    <row r="348" spans="13:15" ht="20.100000000000001" customHeight="1" x14ac:dyDescent="0.3">
      <c r="M348" s="72"/>
      <c r="N348" s="87"/>
      <c r="O348" s="87"/>
    </row>
    <row r="349" spans="13:15" ht="20.100000000000001" customHeight="1" x14ac:dyDescent="0.3">
      <c r="M349" s="72"/>
      <c r="N349" s="87"/>
      <c r="O349" s="87"/>
    </row>
    <row r="350" spans="13:15" ht="20.100000000000001" customHeight="1" x14ac:dyDescent="0.3">
      <c r="M350" s="72"/>
      <c r="N350" s="87"/>
      <c r="O350" s="87"/>
    </row>
    <row r="351" spans="13:15" ht="20.100000000000001" customHeight="1" x14ac:dyDescent="0.3">
      <c r="M351" s="72"/>
      <c r="N351" s="87"/>
      <c r="O351" s="87"/>
    </row>
    <row r="352" spans="13:15" ht="20.100000000000001" customHeight="1" x14ac:dyDescent="0.3">
      <c r="M352" s="72"/>
      <c r="N352" s="87"/>
      <c r="O352" s="87"/>
    </row>
    <row r="353" spans="13:15" ht="20.100000000000001" customHeight="1" x14ac:dyDescent="0.3">
      <c r="M353" s="72"/>
      <c r="N353" s="87"/>
      <c r="O353" s="87"/>
    </row>
    <row r="354" spans="13:15" ht="20.100000000000001" customHeight="1" x14ac:dyDescent="0.3">
      <c r="M354" s="72"/>
      <c r="N354" s="87"/>
      <c r="O354" s="87"/>
    </row>
    <row r="355" spans="13:15" ht="20.100000000000001" customHeight="1" x14ac:dyDescent="0.3">
      <c r="M355" s="72"/>
      <c r="N355" s="87"/>
      <c r="O355" s="87"/>
    </row>
    <row r="356" spans="13:15" ht="20.100000000000001" customHeight="1" x14ac:dyDescent="0.3">
      <c r="M356" s="72"/>
      <c r="N356" s="87"/>
      <c r="O356" s="87"/>
    </row>
    <row r="357" spans="13:15" ht="20.100000000000001" customHeight="1" x14ac:dyDescent="0.3">
      <c r="M357" s="72"/>
      <c r="N357" s="87"/>
      <c r="O357" s="87"/>
    </row>
    <row r="358" spans="13:15" ht="20.100000000000001" customHeight="1" x14ac:dyDescent="0.3">
      <c r="M358" s="72"/>
      <c r="N358" s="87"/>
      <c r="O358" s="87"/>
    </row>
    <row r="359" spans="13:15" ht="20.100000000000001" customHeight="1" x14ac:dyDescent="0.3">
      <c r="M359" s="72"/>
      <c r="N359" s="87"/>
      <c r="O359" s="87"/>
    </row>
    <row r="360" spans="13:15" ht="20.100000000000001" customHeight="1" x14ac:dyDescent="0.3">
      <c r="M360" s="72"/>
      <c r="N360" s="87"/>
      <c r="O360" s="87"/>
    </row>
    <row r="361" spans="13:15" ht="20.100000000000001" customHeight="1" x14ac:dyDescent="0.3">
      <c r="M361" s="72"/>
      <c r="N361" s="87"/>
      <c r="O361" s="87"/>
    </row>
    <row r="362" spans="13:15" ht="20.100000000000001" customHeight="1" x14ac:dyDescent="0.3">
      <c r="M362" s="72"/>
      <c r="N362" s="87"/>
      <c r="O362" s="87"/>
    </row>
    <row r="363" spans="13:15" ht="20.100000000000001" customHeight="1" x14ac:dyDescent="0.3">
      <c r="M363" s="72"/>
      <c r="N363" s="87"/>
      <c r="O363" s="87"/>
    </row>
    <row r="364" spans="13:15" ht="20.100000000000001" customHeight="1" x14ac:dyDescent="0.3">
      <c r="M364" s="72"/>
      <c r="N364" s="87"/>
      <c r="O364" s="87"/>
    </row>
    <row r="365" spans="13:15" ht="20.100000000000001" customHeight="1" x14ac:dyDescent="0.3">
      <c r="M365" s="72"/>
      <c r="N365" s="87"/>
      <c r="O365" s="87"/>
    </row>
    <row r="366" spans="13:15" ht="20.100000000000001" customHeight="1" x14ac:dyDescent="0.3">
      <c r="M366" s="72"/>
      <c r="N366" s="87"/>
      <c r="O366" s="87"/>
    </row>
    <row r="367" spans="13:15" ht="20.100000000000001" customHeight="1" x14ac:dyDescent="0.3">
      <c r="M367" s="72"/>
      <c r="N367" s="87"/>
      <c r="O367" s="87"/>
    </row>
    <row r="368" spans="13:15" ht="20.100000000000001" customHeight="1" x14ac:dyDescent="0.3">
      <c r="M368" s="72"/>
      <c r="N368" s="87"/>
      <c r="O368" s="87"/>
    </row>
    <row r="369" spans="13:15" ht="20.100000000000001" customHeight="1" x14ac:dyDescent="0.3">
      <c r="M369" s="72"/>
      <c r="N369" s="87"/>
      <c r="O369" s="87"/>
    </row>
    <row r="370" spans="13:15" ht="20.100000000000001" customHeight="1" x14ac:dyDescent="0.3">
      <c r="M370" s="72"/>
      <c r="N370" s="87"/>
      <c r="O370" s="87"/>
    </row>
    <row r="371" spans="13:15" ht="20.100000000000001" customHeight="1" x14ac:dyDescent="0.3">
      <c r="M371" s="72"/>
      <c r="N371" s="87"/>
      <c r="O371" s="87"/>
    </row>
    <row r="372" spans="13:15" ht="20.100000000000001" customHeight="1" x14ac:dyDescent="0.3">
      <c r="M372" s="72"/>
      <c r="N372" s="87"/>
      <c r="O372" s="87"/>
    </row>
    <row r="373" spans="13:15" ht="20.100000000000001" customHeight="1" x14ac:dyDescent="0.3">
      <c r="M373" s="72"/>
      <c r="N373" s="87"/>
      <c r="O373" s="87"/>
    </row>
    <row r="374" spans="13:15" ht="20.100000000000001" customHeight="1" x14ac:dyDescent="0.3">
      <c r="M374" s="72"/>
      <c r="N374" s="87"/>
      <c r="O374" s="87"/>
    </row>
    <row r="375" spans="13:15" ht="20.100000000000001" customHeight="1" x14ac:dyDescent="0.3">
      <c r="M375" s="72"/>
      <c r="N375" s="87"/>
      <c r="O375" s="87"/>
    </row>
    <row r="376" spans="13:15" ht="20.100000000000001" customHeight="1" x14ac:dyDescent="0.3">
      <c r="M376" s="72"/>
      <c r="N376" s="87"/>
      <c r="O376" s="87"/>
    </row>
    <row r="377" spans="13:15" ht="20.100000000000001" customHeight="1" x14ac:dyDescent="0.3">
      <c r="M377" s="72"/>
      <c r="N377" s="87"/>
      <c r="O377" s="87"/>
    </row>
    <row r="378" spans="13:15" ht="20.100000000000001" customHeight="1" x14ac:dyDescent="0.3">
      <c r="M378" s="72"/>
      <c r="N378" s="87"/>
      <c r="O378" s="87"/>
    </row>
    <row r="379" spans="13:15" ht="20.100000000000001" customHeight="1" x14ac:dyDescent="0.3">
      <c r="M379" s="72"/>
      <c r="N379" s="87"/>
      <c r="O379" s="87"/>
    </row>
    <row r="380" spans="13:15" ht="20.100000000000001" customHeight="1" x14ac:dyDescent="0.3">
      <c r="M380" s="72"/>
      <c r="N380" s="87"/>
      <c r="O380" s="87"/>
    </row>
    <row r="381" spans="13:15" ht="20.100000000000001" customHeight="1" x14ac:dyDescent="0.3">
      <c r="M381" s="72"/>
      <c r="N381" s="87"/>
      <c r="O381" s="87"/>
    </row>
    <row r="382" spans="13:15" ht="20.100000000000001" customHeight="1" x14ac:dyDescent="0.3">
      <c r="M382" s="72"/>
      <c r="N382" s="87"/>
      <c r="O382" s="87"/>
    </row>
    <row r="383" spans="13:15" ht="20.100000000000001" customHeight="1" x14ac:dyDescent="0.3">
      <c r="M383" s="72"/>
      <c r="N383" s="87"/>
      <c r="O383" s="87"/>
    </row>
    <row r="384" spans="13:15" ht="20.100000000000001" customHeight="1" x14ac:dyDescent="0.3">
      <c r="M384" s="72"/>
      <c r="N384" s="87"/>
      <c r="O384" s="87"/>
    </row>
    <row r="385" spans="13:15" ht="20.100000000000001" customHeight="1" x14ac:dyDescent="0.3">
      <c r="M385" s="72"/>
      <c r="N385" s="87"/>
      <c r="O385" s="87"/>
    </row>
    <row r="386" spans="13:15" ht="20.100000000000001" customHeight="1" x14ac:dyDescent="0.3">
      <c r="M386" s="72"/>
      <c r="N386" s="87"/>
      <c r="O386" s="87"/>
    </row>
    <row r="387" spans="13:15" ht="20.100000000000001" customHeight="1" x14ac:dyDescent="0.3">
      <c r="M387" s="72"/>
      <c r="N387" s="87"/>
      <c r="O387" s="87"/>
    </row>
    <row r="388" spans="13:15" ht="20.100000000000001" customHeight="1" x14ac:dyDescent="0.3">
      <c r="M388" s="72"/>
      <c r="N388" s="87"/>
      <c r="O388" s="87"/>
    </row>
    <row r="389" spans="13:15" ht="20.100000000000001" customHeight="1" x14ac:dyDescent="0.3">
      <c r="M389" s="72"/>
      <c r="N389" s="87"/>
      <c r="O389" s="87"/>
    </row>
    <row r="390" spans="13:15" ht="20.100000000000001" customHeight="1" x14ac:dyDescent="0.3">
      <c r="M390" s="72"/>
      <c r="N390" s="87"/>
      <c r="O390" s="87"/>
    </row>
    <row r="391" spans="13:15" ht="20.100000000000001" customHeight="1" x14ac:dyDescent="0.3">
      <c r="M391" s="72"/>
      <c r="N391" s="87"/>
      <c r="O391" s="87"/>
    </row>
    <row r="392" spans="13:15" ht="20.100000000000001" customHeight="1" x14ac:dyDescent="0.3">
      <c r="M392" s="72"/>
      <c r="N392" s="87"/>
      <c r="O392" s="87"/>
    </row>
    <row r="393" spans="13:15" ht="20.100000000000001" customHeight="1" x14ac:dyDescent="0.3">
      <c r="M393" s="72"/>
      <c r="N393" s="87"/>
      <c r="O393" s="87"/>
    </row>
    <row r="394" spans="13:15" ht="20.100000000000001" customHeight="1" x14ac:dyDescent="0.3">
      <c r="M394" s="72"/>
      <c r="N394" s="87"/>
      <c r="O394" s="87"/>
    </row>
    <row r="395" spans="13:15" ht="20.100000000000001" customHeight="1" x14ac:dyDescent="0.3">
      <c r="M395" s="72"/>
      <c r="N395" s="87"/>
      <c r="O395" s="87"/>
    </row>
    <row r="396" spans="13:15" ht="20.100000000000001" customHeight="1" x14ac:dyDescent="0.3">
      <c r="M396" s="72"/>
      <c r="N396" s="87"/>
      <c r="O396" s="87"/>
    </row>
    <row r="397" spans="13:15" ht="20.100000000000001" customHeight="1" x14ac:dyDescent="0.3">
      <c r="M397" s="72"/>
      <c r="N397" s="87"/>
      <c r="O397" s="87"/>
    </row>
    <row r="398" spans="13:15" ht="20.100000000000001" customHeight="1" x14ac:dyDescent="0.3">
      <c r="M398" s="72"/>
      <c r="N398" s="87"/>
      <c r="O398" s="87"/>
    </row>
    <row r="399" spans="13:15" ht="20.100000000000001" customHeight="1" x14ac:dyDescent="0.3">
      <c r="M399" s="72"/>
      <c r="N399" s="87"/>
      <c r="O399" s="87"/>
    </row>
    <row r="400" spans="13:15" ht="20.100000000000001" customHeight="1" x14ac:dyDescent="0.3">
      <c r="M400" s="72"/>
      <c r="N400" s="87"/>
      <c r="O400" s="87"/>
    </row>
    <row r="401" spans="13:15" ht="20.100000000000001" customHeight="1" x14ac:dyDescent="0.3">
      <c r="M401" s="72"/>
      <c r="N401" s="87"/>
      <c r="O401" s="87"/>
    </row>
    <row r="402" spans="13:15" ht="20.100000000000001" customHeight="1" x14ac:dyDescent="0.3">
      <c r="M402" s="72"/>
      <c r="N402" s="87"/>
      <c r="O402" s="87"/>
    </row>
    <row r="403" spans="13:15" ht="20.100000000000001" customHeight="1" x14ac:dyDescent="0.3">
      <c r="M403" s="72"/>
      <c r="N403" s="87"/>
      <c r="O403" s="87"/>
    </row>
    <row r="404" spans="13:15" ht="20.100000000000001" customHeight="1" x14ac:dyDescent="0.3">
      <c r="M404" s="72"/>
      <c r="N404" s="87"/>
      <c r="O404" s="87"/>
    </row>
    <row r="405" spans="13:15" ht="20.100000000000001" customHeight="1" x14ac:dyDescent="0.3">
      <c r="M405" s="72"/>
      <c r="N405" s="87"/>
      <c r="O405" s="87"/>
    </row>
    <row r="406" spans="13:15" ht="20.100000000000001" customHeight="1" x14ac:dyDescent="0.3">
      <c r="M406" s="72"/>
      <c r="N406" s="87"/>
      <c r="O406" s="87"/>
    </row>
    <row r="407" spans="13:15" ht="20.100000000000001" customHeight="1" x14ac:dyDescent="0.3">
      <c r="M407" s="72"/>
      <c r="N407" s="87"/>
      <c r="O407" s="87"/>
    </row>
    <row r="408" spans="13:15" ht="20.100000000000001" customHeight="1" x14ac:dyDescent="0.3">
      <c r="M408" s="72"/>
      <c r="N408" s="87"/>
      <c r="O408" s="87"/>
    </row>
    <row r="409" spans="13:15" ht="20.100000000000001" customHeight="1" x14ac:dyDescent="0.3">
      <c r="M409" s="72"/>
      <c r="N409" s="87"/>
      <c r="O409" s="87"/>
    </row>
    <row r="410" spans="13:15" ht="20.100000000000001" customHeight="1" x14ac:dyDescent="0.3">
      <c r="M410" s="72"/>
      <c r="N410" s="87"/>
      <c r="O410" s="87"/>
    </row>
    <row r="411" spans="13:15" ht="20.100000000000001" customHeight="1" x14ac:dyDescent="0.3">
      <c r="M411" s="72"/>
      <c r="N411" s="87"/>
      <c r="O411" s="87"/>
    </row>
    <row r="412" spans="13:15" ht="20.100000000000001" customHeight="1" x14ac:dyDescent="0.3">
      <c r="M412" s="72"/>
      <c r="N412" s="87"/>
      <c r="O412" s="87"/>
    </row>
    <row r="413" spans="13:15" ht="20.100000000000001" customHeight="1" x14ac:dyDescent="0.3">
      <c r="M413" s="72"/>
      <c r="N413" s="87"/>
      <c r="O413" s="87"/>
    </row>
    <row r="414" spans="13:15" ht="20.100000000000001" customHeight="1" x14ac:dyDescent="0.3">
      <c r="M414" s="72"/>
      <c r="N414" s="87"/>
      <c r="O414" s="87"/>
    </row>
    <row r="415" spans="13:15" ht="20.100000000000001" customHeight="1" x14ac:dyDescent="0.3">
      <c r="M415" s="72"/>
      <c r="N415" s="87"/>
      <c r="O415" s="87"/>
    </row>
    <row r="416" spans="13:15" ht="20.100000000000001" customHeight="1" x14ac:dyDescent="0.3">
      <c r="M416" s="72"/>
      <c r="N416" s="87"/>
      <c r="O416" s="87"/>
    </row>
    <row r="417" spans="13:15" ht="20.100000000000001" customHeight="1" x14ac:dyDescent="0.3">
      <c r="M417" s="72"/>
      <c r="N417" s="87"/>
      <c r="O417" s="87"/>
    </row>
    <row r="418" spans="13:15" ht="20.100000000000001" customHeight="1" x14ac:dyDescent="0.3">
      <c r="M418" s="72"/>
      <c r="N418" s="87"/>
      <c r="O418" s="87"/>
    </row>
    <row r="419" spans="13:15" ht="20.100000000000001" customHeight="1" x14ac:dyDescent="0.3">
      <c r="M419" s="72"/>
      <c r="N419" s="87"/>
      <c r="O419" s="87"/>
    </row>
    <row r="420" spans="13:15" ht="20.100000000000001" customHeight="1" x14ac:dyDescent="0.3">
      <c r="M420" s="72"/>
      <c r="N420" s="87"/>
      <c r="O420" s="87"/>
    </row>
    <row r="421" spans="13:15" ht="20.100000000000001" customHeight="1" x14ac:dyDescent="0.3">
      <c r="M421" s="72"/>
      <c r="N421" s="87"/>
      <c r="O421" s="87"/>
    </row>
    <row r="422" spans="13:15" ht="20.100000000000001" customHeight="1" x14ac:dyDescent="0.3">
      <c r="M422" s="72"/>
      <c r="N422" s="87"/>
      <c r="O422" s="87"/>
    </row>
    <row r="423" spans="13:15" ht="20.100000000000001" customHeight="1" x14ac:dyDescent="0.3">
      <c r="M423" s="72"/>
      <c r="N423" s="87"/>
      <c r="O423" s="87"/>
    </row>
    <row r="424" spans="13:15" ht="20.100000000000001" customHeight="1" x14ac:dyDescent="0.3">
      <c r="M424" s="72"/>
      <c r="N424" s="87"/>
      <c r="O424" s="87"/>
    </row>
    <row r="425" spans="13:15" ht="20.100000000000001" customHeight="1" x14ac:dyDescent="0.3">
      <c r="M425" s="72"/>
      <c r="N425" s="87"/>
      <c r="O425" s="87"/>
    </row>
    <row r="426" spans="13:15" ht="20.100000000000001" customHeight="1" x14ac:dyDescent="0.3">
      <c r="M426" s="72"/>
      <c r="N426" s="87"/>
      <c r="O426" s="87"/>
    </row>
    <row r="427" spans="13:15" ht="20.100000000000001" customHeight="1" x14ac:dyDescent="0.3">
      <c r="M427" s="72"/>
      <c r="N427" s="87"/>
      <c r="O427" s="87"/>
    </row>
    <row r="428" spans="13:15" ht="20.100000000000001" customHeight="1" x14ac:dyDescent="0.3">
      <c r="M428" s="72"/>
      <c r="N428" s="87"/>
      <c r="O428" s="87"/>
    </row>
    <row r="429" spans="13:15" ht="20.100000000000001" customHeight="1" x14ac:dyDescent="0.3">
      <c r="M429" s="72"/>
      <c r="N429" s="87"/>
      <c r="O429" s="87"/>
    </row>
    <row r="430" spans="13:15" ht="20.100000000000001" customHeight="1" x14ac:dyDescent="0.3">
      <c r="M430" s="72"/>
      <c r="N430" s="87"/>
      <c r="O430" s="87"/>
    </row>
    <row r="431" spans="13:15" ht="20.100000000000001" customHeight="1" x14ac:dyDescent="0.3">
      <c r="M431" s="72"/>
      <c r="N431" s="87"/>
      <c r="O431" s="87"/>
    </row>
    <row r="432" spans="13:15" ht="20.100000000000001" customHeight="1" x14ac:dyDescent="0.3">
      <c r="M432" s="72"/>
      <c r="N432" s="87"/>
      <c r="O432" s="87"/>
    </row>
    <row r="433" spans="13:15" ht="20.100000000000001" customHeight="1" x14ac:dyDescent="0.3">
      <c r="M433" s="72"/>
      <c r="N433" s="87"/>
      <c r="O433" s="87"/>
    </row>
    <row r="434" spans="13:15" ht="20.100000000000001" customHeight="1" x14ac:dyDescent="0.3">
      <c r="M434" s="72"/>
      <c r="N434" s="87"/>
      <c r="O434" s="87"/>
    </row>
    <row r="435" spans="13:15" ht="20.100000000000001" customHeight="1" x14ac:dyDescent="0.3">
      <c r="M435" s="72"/>
      <c r="N435" s="87"/>
      <c r="O435" s="87"/>
    </row>
    <row r="436" spans="13:15" ht="20.100000000000001" customHeight="1" x14ac:dyDescent="0.3">
      <c r="M436" s="72"/>
      <c r="N436" s="87"/>
      <c r="O436" s="87"/>
    </row>
    <row r="437" spans="13:15" ht="20.100000000000001" customHeight="1" x14ac:dyDescent="0.3">
      <c r="M437" s="72"/>
      <c r="N437" s="87"/>
      <c r="O437" s="87"/>
    </row>
    <row r="438" spans="13:15" ht="20.100000000000001" customHeight="1" x14ac:dyDescent="0.3">
      <c r="M438" s="72"/>
      <c r="N438" s="87"/>
      <c r="O438" s="87"/>
    </row>
    <row r="439" spans="13:15" ht="20.100000000000001" customHeight="1" x14ac:dyDescent="0.3">
      <c r="M439" s="72"/>
      <c r="N439" s="87"/>
      <c r="O439" s="87"/>
    </row>
    <row r="440" spans="13:15" ht="20.100000000000001" customHeight="1" x14ac:dyDescent="0.3">
      <c r="M440" s="72"/>
      <c r="N440" s="87"/>
      <c r="O440" s="87"/>
    </row>
    <row r="441" spans="13:15" ht="20.100000000000001" customHeight="1" x14ac:dyDescent="0.3">
      <c r="M441" s="72"/>
      <c r="N441" s="87"/>
      <c r="O441" s="87"/>
    </row>
    <row r="442" spans="13:15" ht="20.100000000000001" customHeight="1" x14ac:dyDescent="0.3">
      <c r="M442" s="72"/>
      <c r="N442" s="87"/>
      <c r="O442" s="87"/>
    </row>
    <row r="443" spans="13:15" ht="20.100000000000001" customHeight="1" x14ac:dyDescent="0.3">
      <c r="M443" s="72"/>
      <c r="N443" s="87"/>
      <c r="O443" s="87"/>
    </row>
    <row r="444" spans="13:15" ht="20.100000000000001" customHeight="1" x14ac:dyDescent="0.3">
      <c r="M444" s="72"/>
      <c r="N444" s="87"/>
      <c r="O444" s="87"/>
    </row>
    <row r="445" spans="13:15" ht="20.100000000000001" customHeight="1" x14ac:dyDescent="0.3">
      <c r="M445" s="72"/>
      <c r="N445" s="87"/>
      <c r="O445" s="87"/>
    </row>
    <row r="446" spans="13:15" ht="20.100000000000001" customHeight="1" x14ac:dyDescent="0.3">
      <c r="M446" s="72"/>
      <c r="N446" s="87"/>
      <c r="O446" s="87"/>
    </row>
    <row r="447" spans="13:15" ht="20.100000000000001" customHeight="1" x14ac:dyDescent="0.3">
      <c r="M447" s="72"/>
      <c r="N447" s="87"/>
      <c r="O447" s="87"/>
    </row>
    <row r="448" spans="13:15" ht="20.100000000000001" customHeight="1" x14ac:dyDescent="0.3">
      <c r="M448" s="72"/>
      <c r="N448" s="87"/>
      <c r="O448" s="87"/>
    </row>
    <row r="449" spans="13:15" ht="20.100000000000001" customHeight="1" x14ac:dyDescent="0.3">
      <c r="M449" s="72"/>
      <c r="N449" s="87"/>
      <c r="O449" s="87"/>
    </row>
    <row r="450" spans="13:15" ht="20.100000000000001" customHeight="1" x14ac:dyDescent="0.3">
      <c r="M450" s="72"/>
      <c r="N450" s="87"/>
      <c r="O450" s="87"/>
    </row>
    <row r="451" spans="13:15" ht="20.100000000000001" customHeight="1" x14ac:dyDescent="0.3">
      <c r="M451" s="72"/>
      <c r="N451" s="87"/>
      <c r="O451" s="87"/>
    </row>
    <row r="452" spans="13:15" ht="20.100000000000001" customHeight="1" x14ac:dyDescent="0.3">
      <c r="M452" s="72"/>
      <c r="N452" s="87"/>
      <c r="O452" s="87"/>
    </row>
    <row r="453" spans="13:15" ht="20.100000000000001" customHeight="1" x14ac:dyDescent="0.3">
      <c r="M453" s="72"/>
      <c r="N453" s="87"/>
      <c r="O453" s="87"/>
    </row>
    <row r="454" spans="13:15" ht="20.100000000000001" customHeight="1" x14ac:dyDescent="0.3">
      <c r="M454" s="72"/>
      <c r="N454" s="87"/>
      <c r="O454" s="87"/>
    </row>
    <row r="455" spans="13:15" ht="20.100000000000001" customHeight="1" x14ac:dyDescent="0.3">
      <c r="M455" s="72"/>
      <c r="N455" s="87"/>
      <c r="O455" s="87"/>
    </row>
    <row r="456" spans="13:15" ht="20.100000000000001" customHeight="1" x14ac:dyDescent="0.3">
      <c r="M456" s="72"/>
      <c r="N456" s="87"/>
      <c r="O456" s="87"/>
    </row>
    <row r="457" spans="13:15" ht="20.100000000000001" customHeight="1" x14ac:dyDescent="0.3">
      <c r="M457" s="72"/>
      <c r="N457" s="87"/>
      <c r="O457" s="87"/>
    </row>
    <row r="458" spans="13:15" ht="20.100000000000001" customHeight="1" x14ac:dyDescent="0.3">
      <c r="M458" s="72"/>
      <c r="N458" s="87"/>
      <c r="O458" s="87"/>
    </row>
    <row r="459" spans="13:15" ht="20.100000000000001" customHeight="1" x14ac:dyDescent="0.3">
      <c r="M459" s="72"/>
      <c r="N459" s="87"/>
      <c r="O459" s="87"/>
    </row>
    <row r="460" spans="13:15" ht="20.100000000000001" customHeight="1" x14ac:dyDescent="0.3">
      <c r="M460" s="72"/>
      <c r="N460" s="87"/>
      <c r="O460" s="87"/>
    </row>
    <row r="461" spans="13:15" ht="20.100000000000001" customHeight="1" x14ac:dyDescent="0.3">
      <c r="M461" s="72"/>
      <c r="N461" s="87"/>
      <c r="O461" s="87"/>
    </row>
    <row r="462" spans="13:15" ht="20.100000000000001" customHeight="1" x14ac:dyDescent="0.3">
      <c r="M462" s="72"/>
      <c r="N462" s="87"/>
      <c r="O462" s="87"/>
    </row>
    <row r="463" spans="13:15" ht="20.100000000000001" customHeight="1" x14ac:dyDescent="0.3">
      <c r="M463" s="72"/>
      <c r="N463" s="87"/>
      <c r="O463" s="87"/>
    </row>
    <row r="464" spans="13:15" ht="20.100000000000001" customHeight="1" x14ac:dyDescent="0.3">
      <c r="M464" s="72"/>
      <c r="N464" s="87"/>
      <c r="O464" s="87"/>
    </row>
    <row r="465" spans="13:15" ht="20.100000000000001" customHeight="1" x14ac:dyDescent="0.3">
      <c r="M465" s="72"/>
      <c r="N465" s="87"/>
      <c r="O465" s="87"/>
    </row>
    <row r="466" spans="13:15" ht="20.100000000000001" customHeight="1" x14ac:dyDescent="0.3">
      <c r="M466" s="72"/>
      <c r="N466" s="87"/>
      <c r="O466" s="87"/>
    </row>
    <row r="467" spans="13:15" ht="20.100000000000001" customHeight="1" x14ac:dyDescent="0.3">
      <c r="M467" s="72"/>
      <c r="N467" s="87"/>
      <c r="O467" s="87"/>
    </row>
    <row r="468" spans="13:15" ht="20.100000000000001" customHeight="1" x14ac:dyDescent="0.3">
      <c r="M468" s="72"/>
      <c r="N468" s="87"/>
      <c r="O468" s="87"/>
    </row>
    <row r="469" spans="13:15" ht="20.100000000000001" customHeight="1" x14ac:dyDescent="0.3">
      <c r="M469" s="72"/>
      <c r="N469" s="87"/>
      <c r="O469" s="87"/>
    </row>
    <row r="470" spans="13:15" ht="20.100000000000001" customHeight="1" x14ac:dyDescent="0.3">
      <c r="M470" s="72"/>
      <c r="N470" s="87"/>
      <c r="O470" s="87"/>
    </row>
    <row r="471" spans="13:15" ht="20.100000000000001" customHeight="1" x14ac:dyDescent="0.3">
      <c r="M471" s="72"/>
      <c r="N471" s="87"/>
      <c r="O471" s="87"/>
    </row>
    <row r="472" spans="13:15" ht="20.100000000000001" customHeight="1" x14ac:dyDescent="0.3">
      <c r="M472" s="72"/>
      <c r="N472" s="87"/>
      <c r="O472" s="87"/>
    </row>
    <row r="473" spans="13:15" ht="20.100000000000001" customHeight="1" x14ac:dyDescent="0.3">
      <c r="M473" s="72"/>
      <c r="N473" s="87"/>
      <c r="O473" s="87"/>
    </row>
    <row r="474" spans="13:15" ht="20.100000000000001" customHeight="1" x14ac:dyDescent="0.3">
      <c r="M474" s="72"/>
      <c r="N474" s="87"/>
      <c r="O474" s="87"/>
    </row>
    <row r="475" spans="13:15" ht="20.100000000000001" customHeight="1" x14ac:dyDescent="0.3">
      <c r="M475" s="72"/>
      <c r="N475" s="87"/>
      <c r="O475" s="87"/>
    </row>
    <row r="476" spans="13:15" ht="20.100000000000001" customHeight="1" x14ac:dyDescent="0.3">
      <c r="M476" s="72"/>
      <c r="N476" s="87"/>
      <c r="O476" s="87"/>
    </row>
    <row r="477" spans="13:15" ht="20.100000000000001" customHeight="1" x14ac:dyDescent="0.3">
      <c r="M477" s="72"/>
      <c r="N477" s="87"/>
      <c r="O477" s="87"/>
    </row>
    <row r="478" spans="13:15" ht="20.100000000000001" customHeight="1" x14ac:dyDescent="0.3">
      <c r="M478" s="72"/>
      <c r="N478" s="87"/>
      <c r="O478" s="87"/>
    </row>
    <row r="479" spans="13:15" ht="20.100000000000001" customHeight="1" x14ac:dyDescent="0.3">
      <c r="M479" s="72"/>
      <c r="N479" s="87"/>
      <c r="O479" s="87"/>
    </row>
    <row r="480" spans="13:15" ht="20.100000000000001" customHeight="1" x14ac:dyDescent="0.3">
      <c r="M480" s="72"/>
      <c r="N480" s="87"/>
      <c r="O480" s="87"/>
    </row>
    <row r="481" spans="13:15" ht="20.100000000000001" customHeight="1" x14ac:dyDescent="0.3">
      <c r="M481" s="72"/>
      <c r="N481" s="87"/>
      <c r="O481" s="87"/>
    </row>
    <row r="482" spans="13:15" ht="20.100000000000001" customHeight="1" x14ac:dyDescent="0.3">
      <c r="M482" s="72"/>
      <c r="N482" s="87"/>
      <c r="O482" s="87"/>
    </row>
    <row r="483" spans="13:15" ht="20.100000000000001" customHeight="1" x14ac:dyDescent="0.3">
      <c r="M483" s="72"/>
      <c r="N483" s="87"/>
      <c r="O483" s="87"/>
    </row>
    <row r="484" spans="13:15" ht="20.100000000000001" customHeight="1" x14ac:dyDescent="0.3">
      <c r="M484" s="72"/>
      <c r="N484" s="87"/>
      <c r="O484" s="87"/>
    </row>
    <row r="485" spans="13:15" ht="20.100000000000001" customHeight="1" x14ac:dyDescent="0.3">
      <c r="M485" s="72"/>
      <c r="N485" s="87"/>
      <c r="O485" s="87"/>
    </row>
    <row r="486" spans="13:15" ht="20.100000000000001" customHeight="1" x14ac:dyDescent="0.3">
      <c r="M486" s="72"/>
      <c r="N486" s="87"/>
      <c r="O486" s="87"/>
    </row>
    <row r="487" spans="13:15" ht="20.100000000000001" customHeight="1" x14ac:dyDescent="0.3">
      <c r="M487" s="72"/>
      <c r="N487" s="87"/>
      <c r="O487" s="87"/>
    </row>
    <row r="488" spans="13:15" ht="20.100000000000001" customHeight="1" x14ac:dyDescent="0.3">
      <c r="M488" s="72"/>
      <c r="N488" s="87"/>
      <c r="O488" s="87"/>
    </row>
    <row r="489" spans="13:15" ht="20.100000000000001" customHeight="1" x14ac:dyDescent="0.3">
      <c r="M489" s="72"/>
      <c r="N489" s="87"/>
      <c r="O489" s="87"/>
    </row>
    <row r="490" spans="13:15" ht="20.100000000000001" customHeight="1" x14ac:dyDescent="0.3">
      <c r="M490" s="72"/>
      <c r="N490" s="87"/>
      <c r="O490" s="87"/>
    </row>
    <row r="491" spans="13:15" ht="20.100000000000001" customHeight="1" x14ac:dyDescent="0.3">
      <c r="M491" s="72"/>
      <c r="N491" s="87"/>
      <c r="O491" s="87"/>
    </row>
    <row r="492" spans="13:15" ht="20.100000000000001" customHeight="1" x14ac:dyDescent="0.3">
      <c r="M492" s="72"/>
      <c r="N492" s="87"/>
      <c r="O492" s="87"/>
    </row>
    <row r="493" spans="13:15" ht="20.100000000000001" customHeight="1" x14ac:dyDescent="0.3">
      <c r="M493" s="72"/>
      <c r="N493" s="87"/>
      <c r="O493" s="87"/>
    </row>
    <row r="494" spans="13:15" ht="20.100000000000001" customHeight="1" x14ac:dyDescent="0.3">
      <c r="M494" s="72"/>
      <c r="N494" s="87"/>
      <c r="O494" s="87"/>
    </row>
    <row r="495" spans="13:15" ht="20.100000000000001" customHeight="1" x14ac:dyDescent="0.3">
      <c r="M495" s="72"/>
      <c r="N495" s="87"/>
      <c r="O495" s="87"/>
    </row>
    <row r="496" spans="13:15" ht="20.100000000000001" customHeight="1" x14ac:dyDescent="0.3">
      <c r="M496" s="72"/>
      <c r="N496" s="87"/>
      <c r="O496" s="87"/>
    </row>
    <row r="497" spans="13:15" ht="20.100000000000001" customHeight="1" x14ac:dyDescent="0.3">
      <c r="M497" s="72"/>
      <c r="N497" s="87"/>
      <c r="O497" s="87"/>
    </row>
    <row r="498" spans="13:15" ht="20.100000000000001" customHeight="1" x14ac:dyDescent="0.3">
      <c r="M498" s="72"/>
      <c r="N498" s="87"/>
      <c r="O498" s="87"/>
    </row>
    <row r="499" spans="13:15" ht="20.100000000000001" customHeight="1" x14ac:dyDescent="0.3">
      <c r="M499" s="72"/>
      <c r="N499" s="87"/>
      <c r="O499" s="87"/>
    </row>
    <row r="500" spans="13:15" ht="20.100000000000001" customHeight="1" x14ac:dyDescent="0.3">
      <c r="M500" s="72"/>
      <c r="N500" s="87"/>
      <c r="O500" s="87"/>
    </row>
    <row r="501" spans="13:15" ht="20.100000000000001" customHeight="1" x14ac:dyDescent="0.3">
      <c r="M501" s="72"/>
      <c r="N501" s="87"/>
      <c r="O501" s="87"/>
    </row>
    <row r="502" spans="13:15" ht="20.100000000000001" customHeight="1" x14ac:dyDescent="0.3">
      <c r="M502" s="72"/>
      <c r="N502" s="87"/>
      <c r="O502" s="87"/>
    </row>
    <row r="503" spans="13:15" ht="20.100000000000001" customHeight="1" x14ac:dyDescent="0.3">
      <c r="M503" s="72"/>
      <c r="N503" s="87"/>
      <c r="O503" s="87"/>
    </row>
    <row r="504" spans="13:15" ht="20.100000000000001" customHeight="1" x14ac:dyDescent="0.3">
      <c r="M504" s="72"/>
      <c r="N504" s="87"/>
      <c r="O504" s="87"/>
    </row>
    <row r="505" spans="13:15" ht="20.100000000000001" customHeight="1" x14ac:dyDescent="0.3">
      <c r="M505" s="72"/>
      <c r="N505" s="87"/>
      <c r="O505" s="87"/>
    </row>
    <row r="506" spans="13:15" ht="20.100000000000001" customHeight="1" x14ac:dyDescent="0.3">
      <c r="M506" s="72"/>
      <c r="N506" s="87"/>
      <c r="O506" s="87"/>
    </row>
    <row r="507" spans="13:15" ht="20.100000000000001" customHeight="1" x14ac:dyDescent="0.3">
      <c r="M507" s="72"/>
      <c r="N507" s="87"/>
      <c r="O507" s="87"/>
    </row>
    <row r="508" spans="13:15" ht="20.100000000000001" customHeight="1" x14ac:dyDescent="0.3">
      <c r="M508" s="72"/>
      <c r="N508" s="87"/>
      <c r="O508" s="87"/>
    </row>
    <row r="509" spans="13:15" ht="20.100000000000001" customHeight="1" x14ac:dyDescent="0.3">
      <c r="M509" s="72"/>
      <c r="N509" s="87"/>
      <c r="O509" s="87"/>
    </row>
    <row r="510" spans="13:15" ht="20.100000000000001" customHeight="1" x14ac:dyDescent="0.3">
      <c r="M510" s="72"/>
      <c r="N510" s="87"/>
      <c r="O510" s="87"/>
    </row>
    <row r="511" spans="13:15" ht="20.100000000000001" customHeight="1" x14ac:dyDescent="0.3">
      <c r="M511" s="72"/>
      <c r="N511" s="87"/>
      <c r="O511" s="87"/>
    </row>
    <row r="512" spans="13:15" ht="20.100000000000001" customHeight="1" x14ac:dyDescent="0.3">
      <c r="M512" s="72"/>
      <c r="N512" s="87"/>
      <c r="O512" s="87"/>
    </row>
    <row r="513" spans="13:15" ht="20.100000000000001" customHeight="1" x14ac:dyDescent="0.3">
      <c r="M513" s="72"/>
      <c r="N513" s="87"/>
      <c r="O513" s="87"/>
    </row>
    <row r="514" spans="13:15" ht="20.100000000000001" customHeight="1" x14ac:dyDescent="0.3">
      <c r="M514" s="72"/>
      <c r="N514" s="87"/>
      <c r="O514" s="87"/>
    </row>
    <row r="515" spans="13:15" ht="20.100000000000001" customHeight="1" x14ac:dyDescent="0.3">
      <c r="M515" s="72"/>
      <c r="N515" s="87"/>
      <c r="O515" s="87"/>
    </row>
    <row r="516" spans="13:15" ht="20.100000000000001" customHeight="1" x14ac:dyDescent="0.3">
      <c r="M516" s="72"/>
      <c r="N516" s="87"/>
      <c r="O516" s="87"/>
    </row>
    <row r="517" spans="13:15" ht="20.100000000000001" customHeight="1" x14ac:dyDescent="0.3">
      <c r="M517" s="72"/>
      <c r="N517" s="87"/>
      <c r="O517" s="87"/>
    </row>
    <row r="518" spans="13:15" ht="20.100000000000001" customHeight="1" x14ac:dyDescent="0.3">
      <c r="M518" s="72"/>
      <c r="N518" s="87"/>
      <c r="O518" s="87"/>
    </row>
    <row r="519" spans="13:15" ht="20.100000000000001" customHeight="1" x14ac:dyDescent="0.3">
      <c r="M519" s="72"/>
      <c r="N519" s="87"/>
      <c r="O519" s="87"/>
    </row>
    <row r="520" spans="13:15" ht="20.100000000000001" customHeight="1" x14ac:dyDescent="0.3">
      <c r="M520" s="72"/>
      <c r="N520" s="87"/>
      <c r="O520" s="87"/>
    </row>
    <row r="521" spans="13:15" ht="20.100000000000001" customHeight="1" x14ac:dyDescent="0.3">
      <c r="M521" s="72"/>
      <c r="N521" s="87"/>
      <c r="O521" s="87"/>
    </row>
    <row r="522" spans="13:15" ht="20.100000000000001" customHeight="1" x14ac:dyDescent="0.3">
      <c r="M522" s="72"/>
      <c r="N522" s="87"/>
      <c r="O522" s="87"/>
    </row>
    <row r="523" spans="13:15" ht="20.100000000000001" customHeight="1" x14ac:dyDescent="0.3">
      <c r="M523" s="72"/>
      <c r="N523" s="87"/>
      <c r="O523" s="87"/>
    </row>
    <row r="524" spans="13:15" ht="20.100000000000001" customHeight="1" x14ac:dyDescent="0.3">
      <c r="M524" s="72"/>
      <c r="N524" s="87"/>
      <c r="O524" s="87"/>
    </row>
    <row r="525" spans="13:15" ht="20.100000000000001" customHeight="1" x14ac:dyDescent="0.3">
      <c r="M525" s="72"/>
      <c r="N525" s="87"/>
      <c r="O525" s="87"/>
    </row>
    <row r="526" spans="13:15" ht="20.100000000000001" customHeight="1" x14ac:dyDescent="0.3">
      <c r="M526" s="72"/>
      <c r="N526" s="87"/>
      <c r="O526" s="87"/>
    </row>
    <row r="527" spans="13:15" ht="20.100000000000001" customHeight="1" x14ac:dyDescent="0.3">
      <c r="M527" s="72"/>
      <c r="N527" s="87"/>
      <c r="O527" s="87"/>
    </row>
    <row r="528" spans="13:15" ht="20.100000000000001" customHeight="1" x14ac:dyDescent="0.3">
      <c r="M528" s="72"/>
      <c r="N528" s="87"/>
      <c r="O528" s="87"/>
    </row>
    <row r="529" spans="13:15" ht="20.100000000000001" customHeight="1" x14ac:dyDescent="0.3">
      <c r="M529" s="72"/>
      <c r="N529" s="87"/>
      <c r="O529" s="87"/>
    </row>
    <row r="530" spans="13:15" ht="20.100000000000001" customHeight="1" x14ac:dyDescent="0.3">
      <c r="M530" s="72"/>
      <c r="N530" s="87"/>
      <c r="O530" s="87"/>
    </row>
    <row r="531" spans="13:15" ht="20.100000000000001" customHeight="1" x14ac:dyDescent="0.3">
      <c r="M531" s="72"/>
      <c r="N531" s="87"/>
      <c r="O531" s="87"/>
    </row>
    <row r="532" spans="13:15" ht="20.100000000000001" customHeight="1" x14ac:dyDescent="0.3">
      <c r="M532" s="72"/>
      <c r="N532" s="87"/>
      <c r="O532" s="87"/>
    </row>
    <row r="533" spans="13:15" ht="20.100000000000001" customHeight="1" x14ac:dyDescent="0.3">
      <c r="M533" s="72"/>
      <c r="N533" s="87"/>
      <c r="O533" s="87"/>
    </row>
    <row r="534" spans="13:15" ht="20.100000000000001" customHeight="1" x14ac:dyDescent="0.3">
      <c r="M534" s="72"/>
      <c r="N534" s="87"/>
      <c r="O534" s="87"/>
    </row>
    <row r="535" spans="13:15" ht="20.100000000000001" customHeight="1" x14ac:dyDescent="0.3">
      <c r="M535" s="72"/>
      <c r="N535" s="87"/>
      <c r="O535" s="87"/>
    </row>
    <row r="536" spans="13:15" ht="20.100000000000001" customHeight="1" x14ac:dyDescent="0.3">
      <c r="M536" s="72"/>
      <c r="N536" s="87"/>
      <c r="O536" s="87"/>
    </row>
    <row r="537" spans="13:15" ht="20.100000000000001" customHeight="1" x14ac:dyDescent="0.3">
      <c r="M537" s="72"/>
      <c r="N537" s="87"/>
      <c r="O537" s="87"/>
    </row>
    <row r="538" spans="13:15" ht="20.100000000000001" customHeight="1" x14ac:dyDescent="0.3">
      <c r="M538" s="72"/>
      <c r="N538" s="87"/>
      <c r="O538" s="87"/>
    </row>
    <row r="539" spans="13:15" ht="20.100000000000001" customHeight="1" x14ac:dyDescent="0.3">
      <c r="M539" s="72"/>
      <c r="N539" s="87"/>
      <c r="O539" s="87"/>
    </row>
    <row r="540" spans="13:15" ht="20.100000000000001" customHeight="1" x14ac:dyDescent="0.3">
      <c r="M540" s="72"/>
      <c r="N540" s="87"/>
      <c r="O540" s="87"/>
    </row>
    <row r="541" spans="13:15" ht="20.100000000000001" customHeight="1" x14ac:dyDescent="0.3">
      <c r="M541" s="72"/>
      <c r="N541" s="87"/>
      <c r="O541" s="87"/>
    </row>
    <row r="542" spans="13:15" ht="20.100000000000001" customHeight="1" x14ac:dyDescent="0.3">
      <c r="M542" s="72"/>
      <c r="N542" s="87"/>
      <c r="O542" s="87"/>
    </row>
    <row r="543" spans="13:15" ht="20.100000000000001" customHeight="1" x14ac:dyDescent="0.3">
      <c r="M543" s="72"/>
      <c r="N543" s="87"/>
      <c r="O543" s="87"/>
    </row>
    <row r="544" spans="13:15" ht="20.100000000000001" customHeight="1" x14ac:dyDescent="0.3">
      <c r="M544" s="72"/>
      <c r="N544" s="87"/>
      <c r="O544" s="87"/>
    </row>
    <row r="545" spans="13:15" ht="20.100000000000001" customHeight="1" x14ac:dyDescent="0.3">
      <c r="M545" s="72"/>
      <c r="N545" s="87"/>
      <c r="O545" s="87"/>
    </row>
    <row r="546" spans="13:15" ht="20.100000000000001" customHeight="1" x14ac:dyDescent="0.3">
      <c r="M546" s="72"/>
      <c r="N546" s="87"/>
      <c r="O546" s="87"/>
    </row>
    <row r="547" spans="13:15" ht="20.100000000000001" customHeight="1" x14ac:dyDescent="0.3">
      <c r="M547" s="72"/>
      <c r="N547" s="87"/>
      <c r="O547" s="87"/>
    </row>
    <row r="548" spans="13:15" ht="20.100000000000001" customHeight="1" x14ac:dyDescent="0.3">
      <c r="M548" s="72"/>
      <c r="N548" s="87"/>
      <c r="O548" s="87"/>
    </row>
    <row r="549" spans="13:15" ht="20.100000000000001" customHeight="1" x14ac:dyDescent="0.3">
      <c r="M549" s="72"/>
      <c r="N549" s="87"/>
      <c r="O549" s="87"/>
    </row>
    <row r="550" spans="13:15" ht="20.100000000000001" customHeight="1" x14ac:dyDescent="0.3">
      <c r="M550" s="72"/>
      <c r="N550" s="87"/>
      <c r="O550" s="87"/>
    </row>
    <row r="551" spans="13:15" ht="20.100000000000001" customHeight="1" x14ac:dyDescent="0.3">
      <c r="M551" s="72"/>
      <c r="N551" s="87"/>
      <c r="O551" s="87"/>
    </row>
    <row r="552" spans="13:15" ht="20.100000000000001" customHeight="1" x14ac:dyDescent="0.3">
      <c r="M552" s="72"/>
      <c r="N552" s="87"/>
      <c r="O552" s="87"/>
    </row>
    <row r="553" spans="13:15" ht="20.100000000000001" customHeight="1" x14ac:dyDescent="0.3">
      <c r="M553" s="72"/>
      <c r="N553" s="87"/>
      <c r="O553" s="87"/>
    </row>
    <row r="554" spans="13:15" ht="20.100000000000001" customHeight="1" x14ac:dyDescent="0.3">
      <c r="M554" s="72"/>
      <c r="N554" s="87"/>
      <c r="O554" s="87"/>
    </row>
    <row r="555" spans="13:15" ht="20.100000000000001" customHeight="1" x14ac:dyDescent="0.3">
      <c r="M555" s="72"/>
      <c r="N555" s="87"/>
      <c r="O555" s="87"/>
    </row>
    <row r="556" spans="13:15" ht="20.100000000000001" customHeight="1" x14ac:dyDescent="0.3">
      <c r="M556" s="72"/>
      <c r="N556" s="87"/>
      <c r="O556" s="87"/>
    </row>
    <row r="557" spans="13:15" ht="20.100000000000001" customHeight="1" x14ac:dyDescent="0.3">
      <c r="M557" s="72"/>
      <c r="N557" s="87"/>
      <c r="O557" s="87"/>
    </row>
    <row r="558" spans="13:15" ht="20.100000000000001" customHeight="1" x14ac:dyDescent="0.3">
      <c r="M558" s="72"/>
      <c r="N558" s="87"/>
      <c r="O558" s="87"/>
    </row>
    <row r="559" spans="13:15" ht="20.100000000000001" customHeight="1" x14ac:dyDescent="0.3">
      <c r="M559" s="72"/>
      <c r="N559" s="87"/>
      <c r="O559" s="87"/>
    </row>
    <row r="560" spans="13:15" ht="20.100000000000001" customHeight="1" x14ac:dyDescent="0.3">
      <c r="M560" s="72"/>
      <c r="N560" s="87"/>
      <c r="O560" s="87"/>
    </row>
    <row r="561" spans="13:15" ht="20.100000000000001" customHeight="1" x14ac:dyDescent="0.3">
      <c r="M561" s="72"/>
      <c r="N561" s="87"/>
      <c r="O561" s="87"/>
    </row>
    <row r="562" spans="13:15" ht="20.100000000000001" customHeight="1" x14ac:dyDescent="0.3">
      <c r="M562" s="72"/>
      <c r="N562" s="87"/>
      <c r="O562" s="87"/>
    </row>
    <row r="563" spans="13:15" ht="20.100000000000001" customHeight="1" x14ac:dyDescent="0.3">
      <c r="M563" s="72"/>
      <c r="N563" s="87"/>
      <c r="O563" s="87"/>
    </row>
    <row r="564" spans="13:15" ht="20.100000000000001" customHeight="1" x14ac:dyDescent="0.3">
      <c r="M564" s="72"/>
      <c r="N564" s="87"/>
      <c r="O564" s="87"/>
    </row>
    <row r="565" spans="13:15" ht="20.100000000000001" customHeight="1" x14ac:dyDescent="0.3">
      <c r="M565" s="72"/>
      <c r="N565" s="87"/>
      <c r="O565" s="87"/>
    </row>
    <row r="566" spans="13:15" ht="20.100000000000001" customHeight="1" x14ac:dyDescent="0.3">
      <c r="M566" s="72"/>
      <c r="N566" s="87"/>
      <c r="O566" s="87"/>
    </row>
    <row r="567" spans="13:15" ht="20.100000000000001" customHeight="1" x14ac:dyDescent="0.3">
      <c r="M567" s="72"/>
      <c r="N567" s="87"/>
      <c r="O567" s="87"/>
    </row>
    <row r="568" spans="13:15" ht="20.100000000000001" customHeight="1" x14ac:dyDescent="0.3">
      <c r="M568" s="72"/>
      <c r="N568" s="87"/>
      <c r="O568" s="87"/>
    </row>
    <row r="569" spans="13:15" ht="20.100000000000001" customHeight="1" x14ac:dyDescent="0.3">
      <c r="M569" s="72"/>
      <c r="N569" s="87"/>
      <c r="O569" s="87"/>
    </row>
    <row r="570" spans="13:15" ht="20.100000000000001" customHeight="1" x14ac:dyDescent="0.3">
      <c r="M570" s="72"/>
      <c r="N570" s="87"/>
      <c r="O570" s="87"/>
    </row>
    <row r="571" spans="13:15" ht="20.100000000000001" customHeight="1" x14ac:dyDescent="0.3">
      <c r="M571" s="72"/>
      <c r="N571" s="87"/>
      <c r="O571" s="87"/>
    </row>
    <row r="572" spans="13:15" ht="20.100000000000001" customHeight="1" x14ac:dyDescent="0.3">
      <c r="M572" s="72"/>
      <c r="N572" s="87"/>
      <c r="O572" s="87"/>
    </row>
    <row r="573" spans="13:15" ht="20.100000000000001" customHeight="1" x14ac:dyDescent="0.3">
      <c r="M573" s="72"/>
      <c r="N573" s="87"/>
      <c r="O573" s="87"/>
    </row>
    <row r="574" spans="13:15" ht="20.100000000000001" customHeight="1" x14ac:dyDescent="0.3">
      <c r="M574" s="72"/>
      <c r="N574" s="87"/>
      <c r="O574" s="87"/>
    </row>
    <row r="575" spans="13:15" ht="20.100000000000001" customHeight="1" x14ac:dyDescent="0.3">
      <c r="M575" s="72"/>
      <c r="N575" s="87"/>
      <c r="O575" s="87"/>
    </row>
    <row r="576" spans="13:15" ht="20.100000000000001" customHeight="1" x14ac:dyDescent="0.3">
      <c r="M576" s="72"/>
      <c r="N576" s="87"/>
      <c r="O576" s="87"/>
    </row>
    <row r="577" spans="13:15" ht="20.100000000000001" customHeight="1" x14ac:dyDescent="0.3">
      <c r="M577" s="72"/>
      <c r="N577" s="87"/>
      <c r="O577" s="87"/>
    </row>
    <row r="578" spans="13:15" ht="20.100000000000001" customHeight="1" x14ac:dyDescent="0.3">
      <c r="M578" s="72"/>
      <c r="N578" s="87"/>
      <c r="O578" s="87"/>
    </row>
    <row r="579" spans="13:15" ht="20.100000000000001" customHeight="1" x14ac:dyDescent="0.3">
      <c r="M579" s="72"/>
      <c r="N579" s="87"/>
      <c r="O579" s="87"/>
    </row>
    <row r="580" spans="13:15" ht="20.100000000000001" customHeight="1" x14ac:dyDescent="0.3">
      <c r="M580" s="72"/>
      <c r="N580" s="87"/>
      <c r="O580" s="87"/>
    </row>
    <row r="581" spans="13:15" ht="20.100000000000001" customHeight="1" x14ac:dyDescent="0.3">
      <c r="M581" s="72"/>
      <c r="N581" s="87"/>
      <c r="O581" s="87"/>
    </row>
    <row r="582" spans="13:15" ht="20.100000000000001" customHeight="1" x14ac:dyDescent="0.3">
      <c r="M582" s="72"/>
      <c r="N582" s="87"/>
      <c r="O582" s="87"/>
    </row>
    <row r="583" spans="13:15" ht="20.100000000000001" customHeight="1" x14ac:dyDescent="0.3">
      <c r="M583" s="72"/>
      <c r="N583" s="87"/>
      <c r="O583" s="87"/>
    </row>
    <row r="584" spans="13:15" ht="20.100000000000001" customHeight="1" x14ac:dyDescent="0.3">
      <c r="M584" s="72"/>
      <c r="N584" s="87"/>
      <c r="O584" s="87"/>
    </row>
    <row r="585" spans="13:15" ht="20.100000000000001" customHeight="1" x14ac:dyDescent="0.3">
      <c r="M585" s="72"/>
      <c r="N585" s="87"/>
      <c r="O585" s="87"/>
    </row>
    <row r="586" spans="13:15" ht="20.100000000000001" customHeight="1" x14ac:dyDescent="0.3">
      <c r="M586" s="72"/>
      <c r="N586" s="87"/>
      <c r="O586" s="87"/>
    </row>
    <row r="587" spans="13:15" ht="20.100000000000001" customHeight="1" x14ac:dyDescent="0.3">
      <c r="M587" s="72"/>
      <c r="N587" s="87"/>
      <c r="O587" s="87"/>
    </row>
    <row r="588" spans="13:15" ht="20.100000000000001" customHeight="1" x14ac:dyDescent="0.3">
      <c r="M588" s="72"/>
      <c r="N588" s="87"/>
      <c r="O588" s="87"/>
    </row>
    <row r="589" spans="13:15" ht="20.100000000000001" customHeight="1" x14ac:dyDescent="0.3">
      <c r="M589" s="72"/>
      <c r="N589" s="87"/>
      <c r="O589" s="87"/>
    </row>
    <row r="590" spans="13:15" ht="20.100000000000001" customHeight="1" x14ac:dyDescent="0.3">
      <c r="M590" s="72"/>
      <c r="N590" s="87"/>
      <c r="O590" s="87"/>
    </row>
    <row r="591" spans="13:15" ht="20.100000000000001" customHeight="1" x14ac:dyDescent="0.3">
      <c r="M591" s="72"/>
      <c r="N591" s="87"/>
      <c r="O591" s="87"/>
    </row>
    <row r="592" spans="13:15" ht="20.100000000000001" customHeight="1" x14ac:dyDescent="0.3">
      <c r="M592" s="72"/>
      <c r="N592" s="87"/>
      <c r="O592" s="87"/>
    </row>
    <row r="593" spans="13:15" ht="20.100000000000001" customHeight="1" x14ac:dyDescent="0.3">
      <c r="M593" s="72"/>
      <c r="N593" s="87"/>
      <c r="O593" s="87"/>
    </row>
    <row r="594" spans="13:15" ht="20.100000000000001" customHeight="1" x14ac:dyDescent="0.3">
      <c r="M594" s="72"/>
      <c r="N594" s="87"/>
      <c r="O594" s="87"/>
    </row>
    <row r="595" spans="13:15" ht="20.100000000000001" customHeight="1" x14ac:dyDescent="0.3">
      <c r="M595" s="72"/>
      <c r="N595" s="87"/>
      <c r="O595" s="87"/>
    </row>
    <row r="596" spans="13:15" ht="20.100000000000001" customHeight="1" x14ac:dyDescent="0.3">
      <c r="M596" s="72"/>
      <c r="N596" s="87"/>
      <c r="O596" s="87"/>
    </row>
    <row r="597" spans="13:15" ht="20.100000000000001" customHeight="1" x14ac:dyDescent="0.3">
      <c r="M597" s="72"/>
      <c r="N597" s="87"/>
      <c r="O597" s="87"/>
    </row>
    <row r="598" spans="13:15" ht="20.100000000000001" customHeight="1" x14ac:dyDescent="0.3">
      <c r="M598" s="72"/>
      <c r="N598" s="87"/>
      <c r="O598" s="87"/>
    </row>
    <row r="599" spans="13:15" ht="20.100000000000001" customHeight="1" x14ac:dyDescent="0.3">
      <c r="M599" s="72"/>
      <c r="N599" s="87"/>
      <c r="O599" s="87"/>
    </row>
    <row r="600" spans="13:15" ht="20.100000000000001" customHeight="1" x14ac:dyDescent="0.3">
      <c r="M600" s="72"/>
      <c r="N600" s="87"/>
      <c r="O600" s="87"/>
    </row>
    <row r="601" spans="13:15" ht="20.100000000000001" customHeight="1" x14ac:dyDescent="0.3">
      <c r="M601" s="72"/>
      <c r="N601" s="87"/>
      <c r="O601" s="87"/>
    </row>
    <row r="602" spans="13:15" ht="20.100000000000001" customHeight="1" x14ac:dyDescent="0.3">
      <c r="M602" s="72"/>
      <c r="N602" s="87"/>
      <c r="O602" s="87"/>
    </row>
    <row r="603" spans="13:15" ht="20.100000000000001" customHeight="1" x14ac:dyDescent="0.3">
      <c r="M603" s="72"/>
      <c r="N603" s="87"/>
      <c r="O603" s="87"/>
    </row>
    <row r="604" spans="13:15" ht="20.100000000000001" customHeight="1" x14ac:dyDescent="0.3">
      <c r="M604" s="72"/>
      <c r="N604" s="87"/>
      <c r="O604" s="87"/>
    </row>
    <row r="605" spans="13:15" ht="20.100000000000001" customHeight="1" x14ac:dyDescent="0.3">
      <c r="M605" s="72"/>
      <c r="N605" s="87"/>
      <c r="O605" s="87"/>
    </row>
    <row r="606" spans="13:15" ht="20.100000000000001" customHeight="1" x14ac:dyDescent="0.3">
      <c r="M606" s="72"/>
      <c r="N606" s="87"/>
      <c r="O606" s="87"/>
    </row>
    <row r="607" spans="13:15" ht="20.100000000000001" customHeight="1" x14ac:dyDescent="0.3">
      <c r="M607" s="72"/>
      <c r="N607" s="87"/>
      <c r="O607" s="87"/>
    </row>
    <row r="608" spans="13:15" ht="20.100000000000001" customHeight="1" x14ac:dyDescent="0.3">
      <c r="M608" s="72"/>
      <c r="N608" s="87"/>
      <c r="O608" s="87"/>
    </row>
    <row r="609" spans="13:15" ht="20.100000000000001" customHeight="1" x14ac:dyDescent="0.3">
      <c r="M609" s="72"/>
      <c r="N609" s="87"/>
      <c r="O609" s="87"/>
    </row>
    <row r="610" spans="13:15" ht="20.100000000000001" customHeight="1" x14ac:dyDescent="0.3">
      <c r="M610" s="72"/>
      <c r="N610" s="87"/>
      <c r="O610" s="87"/>
    </row>
    <row r="611" spans="13:15" ht="20.100000000000001" customHeight="1" x14ac:dyDescent="0.3">
      <c r="M611" s="72"/>
      <c r="N611" s="87"/>
      <c r="O611" s="87"/>
    </row>
    <row r="612" spans="13:15" ht="20.100000000000001" customHeight="1" x14ac:dyDescent="0.3">
      <c r="M612" s="72"/>
      <c r="N612" s="87"/>
      <c r="O612" s="87"/>
    </row>
    <row r="613" spans="13:15" ht="20.100000000000001" customHeight="1" x14ac:dyDescent="0.3">
      <c r="M613" s="72"/>
      <c r="N613" s="87"/>
      <c r="O613" s="87"/>
    </row>
    <row r="614" spans="13:15" ht="20.100000000000001" customHeight="1" x14ac:dyDescent="0.3">
      <c r="M614" s="72"/>
      <c r="N614" s="87"/>
      <c r="O614" s="87"/>
    </row>
    <row r="615" spans="13:15" ht="20.100000000000001" customHeight="1" x14ac:dyDescent="0.3">
      <c r="M615" s="72"/>
      <c r="N615" s="87"/>
      <c r="O615" s="87"/>
    </row>
    <row r="616" spans="13:15" ht="20.100000000000001" customHeight="1" x14ac:dyDescent="0.3">
      <c r="M616" s="72"/>
      <c r="N616" s="87"/>
      <c r="O616" s="87"/>
    </row>
    <row r="617" spans="13:15" ht="20.100000000000001" customHeight="1" x14ac:dyDescent="0.3">
      <c r="M617" s="72"/>
      <c r="N617" s="87"/>
      <c r="O617" s="87"/>
    </row>
    <row r="618" spans="13:15" ht="20.100000000000001" customHeight="1" x14ac:dyDescent="0.3">
      <c r="M618" s="72"/>
      <c r="N618" s="87"/>
      <c r="O618" s="87"/>
    </row>
    <row r="619" spans="13:15" ht="20.100000000000001" customHeight="1" x14ac:dyDescent="0.3">
      <c r="M619" s="72"/>
      <c r="N619" s="87"/>
      <c r="O619" s="87"/>
    </row>
    <row r="620" spans="13:15" ht="20.100000000000001" customHeight="1" x14ac:dyDescent="0.3">
      <c r="M620" s="72"/>
      <c r="N620" s="87"/>
      <c r="O620" s="87"/>
    </row>
    <row r="621" spans="13:15" ht="20.100000000000001" customHeight="1" x14ac:dyDescent="0.3">
      <c r="M621" s="72"/>
      <c r="N621" s="87"/>
      <c r="O621" s="87"/>
    </row>
    <row r="622" spans="13:15" ht="20.100000000000001" customHeight="1" x14ac:dyDescent="0.3">
      <c r="M622" s="72"/>
      <c r="N622" s="87"/>
      <c r="O622" s="87"/>
    </row>
    <row r="623" spans="13:15" ht="20.100000000000001" customHeight="1" x14ac:dyDescent="0.3">
      <c r="M623" s="72"/>
      <c r="N623" s="87"/>
      <c r="O623" s="87"/>
    </row>
    <row r="624" spans="13:15" ht="20.100000000000001" customHeight="1" x14ac:dyDescent="0.3">
      <c r="M624" s="72"/>
      <c r="N624" s="87"/>
      <c r="O624" s="87"/>
    </row>
    <row r="625" spans="13:15" ht="20.100000000000001" customHeight="1" x14ac:dyDescent="0.3">
      <c r="M625" s="72"/>
      <c r="N625" s="87"/>
      <c r="O625" s="87"/>
    </row>
    <row r="626" spans="13:15" ht="20.100000000000001" customHeight="1" x14ac:dyDescent="0.3">
      <c r="M626" s="72"/>
      <c r="N626" s="87"/>
      <c r="O626" s="87"/>
    </row>
    <row r="627" spans="13:15" ht="20.100000000000001" customHeight="1" x14ac:dyDescent="0.3">
      <c r="M627" s="72"/>
      <c r="N627" s="87"/>
      <c r="O627" s="87"/>
    </row>
    <row r="628" spans="13:15" ht="20.100000000000001" customHeight="1" x14ac:dyDescent="0.3">
      <c r="M628" s="72"/>
      <c r="N628" s="87"/>
      <c r="O628" s="87"/>
    </row>
    <row r="629" spans="13:15" ht="20.100000000000001" customHeight="1" x14ac:dyDescent="0.3">
      <c r="M629" s="72"/>
      <c r="N629" s="87"/>
      <c r="O629" s="87"/>
    </row>
    <row r="630" spans="13:15" ht="20.100000000000001" customHeight="1" x14ac:dyDescent="0.3">
      <c r="M630" s="72"/>
      <c r="N630" s="87"/>
      <c r="O630" s="87"/>
    </row>
    <row r="631" spans="13:15" ht="20.100000000000001" customHeight="1" x14ac:dyDescent="0.3">
      <c r="M631" s="72"/>
      <c r="N631" s="87"/>
      <c r="O631" s="87"/>
    </row>
    <row r="632" spans="13:15" ht="20.100000000000001" customHeight="1" x14ac:dyDescent="0.3">
      <c r="M632" s="72"/>
      <c r="N632" s="87"/>
      <c r="O632" s="87"/>
    </row>
    <row r="633" spans="13:15" ht="20.100000000000001" customHeight="1" x14ac:dyDescent="0.3">
      <c r="M633" s="72"/>
      <c r="N633" s="87"/>
      <c r="O633" s="87"/>
    </row>
    <row r="634" spans="13:15" ht="20.100000000000001" customHeight="1" x14ac:dyDescent="0.3">
      <c r="M634" s="72"/>
      <c r="N634" s="87"/>
      <c r="O634" s="87"/>
    </row>
    <row r="635" spans="13:15" ht="20.100000000000001" customHeight="1" x14ac:dyDescent="0.3">
      <c r="M635" s="72"/>
      <c r="N635" s="87"/>
      <c r="O635" s="87"/>
    </row>
    <row r="636" spans="13:15" ht="20.100000000000001" customHeight="1" x14ac:dyDescent="0.3">
      <c r="M636" s="72"/>
      <c r="N636" s="87"/>
      <c r="O636" s="87"/>
    </row>
    <row r="637" spans="13:15" ht="20.100000000000001" customHeight="1" x14ac:dyDescent="0.3">
      <c r="M637" s="72"/>
      <c r="N637" s="87"/>
      <c r="O637" s="87"/>
    </row>
    <row r="638" spans="13:15" ht="20.100000000000001" customHeight="1" x14ac:dyDescent="0.3">
      <c r="M638" s="72"/>
      <c r="N638" s="87"/>
      <c r="O638" s="87"/>
    </row>
    <row r="639" spans="13:15" ht="20.100000000000001" customHeight="1" x14ac:dyDescent="0.3">
      <c r="M639" s="72"/>
      <c r="N639" s="87"/>
      <c r="O639" s="87"/>
    </row>
    <row r="640" spans="13:15" ht="20.100000000000001" customHeight="1" x14ac:dyDescent="0.3">
      <c r="M640" s="72"/>
      <c r="N640" s="87"/>
      <c r="O640" s="87"/>
    </row>
    <row r="641" spans="13:15" ht="20.100000000000001" customHeight="1" x14ac:dyDescent="0.3">
      <c r="M641" s="72"/>
      <c r="N641" s="87"/>
      <c r="O641" s="87"/>
    </row>
    <row r="642" spans="13:15" ht="20.100000000000001" customHeight="1" x14ac:dyDescent="0.3">
      <c r="M642" s="72"/>
      <c r="N642" s="87"/>
      <c r="O642" s="87"/>
    </row>
    <row r="643" spans="13:15" ht="20.100000000000001" customHeight="1" x14ac:dyDescent="0.3">
      <c r="M643" s="72"/>
      <c r="N643" s="87"/>
      <c r="O643" s="87"/>
    </row>
    <row r="644" spans="13:15" ht="20.100000000000001" customHeight="1" x14ac:dyDescent="0.3">
      <c r="M644" s="72"/>
      <c r="N644" s="87"/>
      <c r="O644" s="87"/>
    </row>
    <row r="645" spans="13:15" ht="20.100000000000001" customHeight="1" x14ac:dyDescent="0.3">
      <c r="M645" s="72"/>
      <c r="N645" s="87"/>
      <c r="O645" s="87"/>
    </row>
    <row r="646" spans="13:15" ht="20.100000000000001" customHeight="1" x14ac:dyDescent="0.3">
      <c r="M646" s="72"/>
      <c r="N646" s="87"/>
      <c r="O646" s="87"/>
    </row>
    <row r="647" spans="13:15" ht="20.100000000000001" customHeight="1" x14ac:dyDescent="0.3">
      <c r="M647" s="72"/>
      <c r="N647" s="87"/>
      <c r="O647" s="87"/>
    </row>
    <row r="648" spans="13:15" ht="20.100000000000001" customHeight="1" x14ac:dyDescent="0.3">
      <c r="M648" s="72"/>
      <c r="N648" s="87"/>
      <c r="O648" s="87"/>
    </row>
    <row r="649" spans="13:15" ht="20.100000000000001" customHeight="1" x14ac:dyDescent="0.3">
      <c r="M649" s="72"/>
      <c r="N649" s="87"/>
      <c r="O649" s="87"/>
    </row>
    <row r="650" spans="13:15" ht="20.100000000000001" customHeight="1" x14ac:dyDescent="0.3">
      <c r="M650" s="72"/>
      <c r="N650" s="87"/>
      <c r="O650" s="87"/>
    </row>
    <row r="651" spans="13:15" ht="20.100000000000001" customHeight="1" x14ac:dyDescent="0.3">
      <c r="M651" s="72"/>
      <c r="N651" s="87"/>
      <c r="O651" s="87"/>
    </row>
    <row r="652" spans="13:15" ht="20.100000000000001" customHeight="1" x14ac:dyDescent="0.3">
      <c r="M652" s="72"/>
      <c r="N652" s="87"/>
      <c r="O652" s="87"/>
    </row>
    <row r="653" spans="13:15" ht="20.100000000000001" customHeight="1" x14ac:dyDescent="0.3">
      <c r="M653" s="72"/>
      <c r="N653" s="87"/>
      <c r="O653" s="87"/>
    </row>
    <row r="654" spans="13:15" ht="20.100000000000001" customHeight="1" x14ac:dyDescent="0.3">
      <c r="M654" s="72"/>
      <c r="N654" s="87"/>
      <c r="O654" s="87"/>
    </row>
    <row r="655" spans="13:15" ht="20.100000000000001" customHeight="1" x14ac:dyDescent="0.3">
      <c r="M655" s="72"/>
      <c r="N655" s="87"/>
      <c r="O655" s="87"/>
    </row>
    <row r="656" spans="13:15" ht="20.100000000000001" customHeight="1" x14ac:dyDescent="0.3">
      <c r="M656" s="72"/>
      <c r="N656" s="87"/>
      <c r="O656" s="87"/>
    </row>
    <row r="657" spans="13:15" ht="20.100000000000001" customHeight="1" x14ac:dyDescent="0.3">
      <c r="M657" s="72"/>
      <c r="N657" s="87"/>
      <c r="O657" s="87"/>
    </row>
    <row r="658" spans="13:15" ht="20.100000000000001" customHeight="1" x14ac:dyDescent="0.3">
      <c r="M658" s="72"/>
      <c r="N658" s="87"/>
      <c r="O658" s="87"/>
    </row>
    <row r="659" spans="13:15" ht="20.100000000000001" customHeight="1" x14ac:dyDescent="0.3">
      <c r="M659" s="72"/>
      <c r="N659" s="87"/>
      <c r="O659" s="87"/>
    </row>
    <row r="660" spans="13:15" ht="20.100000000000001" customHeight="1" x14ac:dyDescent="0.3">
      <c r="M660" s="72"/>
      <c r="N660" s="87"/>
      <c r="O660" s="87"/>
    </row>
    <row r="661" spans="13:15" ht="20.100000000000001" customHeight="1" x14ac:dyDescent="0.3">
      <c r="M661" s="72"/>
      <c r="N661" s="87"/>
      <c r="O661" s="87"/>
    </row>
    <row r="662" spans="13:15" ht="20.100000000000001" customHeight="1" x14ac:dyDescent="0.3">
      <c r="M662" s="72"/>
      <c r="N662" s="87"/>
      <c r="O662" s="87"/>
    </row>
    <row r="663" spans="13:15" ht="20.100000000000001" customHeight="1" x14ac:dyDescent="0.3">
      <c r="M663" s="72"/>
      <c r="N663" s="87"/>
      <c r="O663" s="87"/>
    </row>
    <row r="664" spans="13:15" ht="20.100000000000001" customHeight="1" x14ac:dyDescent="0.3">
      <c r="M664" s="72"/>
      <c r="N664" s="87"/>
      <c r="O664" s="87"/>
    </row>
    <row r="665" spans="13:15" ht="20.100000000000001" customHeight="1" x14ac:dyDescent="0.3">
      <c r="M665" s="72"/>
      <c r="N665" s="87"/>
      <c r="O665" s="87"/>
    </row>
    <row r="666" spans="13:15" ht="20.100000000000001" customHeight="1" x14ac:dyDescent="0.3">
      <c r="M666" s="72"/>
      <c r="N666" s="87"/>
      <c r="O666" s="87"/>
    </row>
    <row r="667" spans="13:15" ht="20.100000000000001" customHeight="1" x14ac:dyDescent="0.3">
      <c r="M667" s="72"/>
      <c r="N667" s="87"/>
      <c r="O667" s="87"/>
    </row>
    <row r="668" spans="13:15" ht="20.100000000000001" customHeight="1" x14ac:dyDescent="0.3">
      <c r="M668" s="72"/>
      <c r="N668" s="87"/>
      <c r="O668" s="87"/>
    </row>
    <row r="669" spans="13:15" ht="20.100000000000001" customHeight="1" x14ac:dyDescent="0.3">
      <c r="M669" s="72"/>
      <c r="N669" s="87"/>
      <c r="O669" s="87"/>
    </row>
    <row r="670" spans="13:15" ht="20.100000000000001" customHeight="1" x14ac:dyDescent="0.3">
      <c r="M670" s="72"/>
      <c r="N670" s="87"/>
      <c r="O670" s="87"/>
    </row>
    <row r="671" spans="13:15" ht="20.100000000000001" customHeight="1" x14ac:dyDescent="0.3">
      <c r="M671" s="72"/>
      <c r="N671" s="87"/>
      <c r="O671" s="87"/>
    </row>
    <row r="672" spans="13:15" ht="20.100000000000001" customHeight="1" x14ac:dyDescent="0.3">
      <c r="M672" s="72"/>
      <c r="N672" s="87"/>
      <c r="O672" s="87"/>
    </row>
    <row r="673" spans="13:15" ht="20.100000000000001" customHeight="1" x14ac:dyDescent="0.3">
      <c r="M673" s="72"/>
      <c r="N673" s="87"/>
      <c r="O673" s="87"/>
    </row>
    <row r="674" spans="13:15" ht="20.100000000000001" customHeight="1" x14ac:dyDescent="0.3">
      <c r="M674" s="72"/>
      <c r="N674" s="87"/>
      <c r="O674" s="87"/>
    </row>
    <row r="675" spans="13:15" ht="20.100000000000001" customHeight="1" x14ac:dyDescent="0.3">
      <c r="M675" s="72"/>
      <c r="N675" s="87"/>
      <c r="O675" s="87"/>
    </row>
    <row r="676" spans="13:15" ht="20.100000000000001" customHeight="1" x14ac:dyDescent="0.3">
      <c r="M676" s="72"/>
      <c r="N676" s="87"/>
      <c r="O676" s="87"/>
    </row>
    <row r="677" spans="13:15" ht="20.100000000000001" customHeight="1" x14ac:dyDescent="0.3">
      <c r="M677" s="72"/>
      <c r="N677" s="87"/>
      <c r="O677" s="87"/>
    </row>
    <row r="678" spans="13:15" ht="20.100000000000001" customHeight="1" x14ac:dyDescent="0.3">
      <c r="M678" s="72"/>
      <c r="N678" s="87"/>
      <c r="O678" s="87"/>
    </row>
    <row r="679" spans="13:15" ht="20.100000000000001" customHeight="1" x14ac:dyDescent="0.3">
      <c r="M679" s="72"/>
      <c r="N679" s="87"/>
      <c r="O679" s="87"/>
    </row>
    <row r="680" spans="13:15" ht="20.100000000000001" customHeight="1" x14ac:dyDescent="0.3">
      <c r="M680" s="72"/>
      <c r="N680" s="87"/>
      <c r="O680" s="87"/>
    </row>
    <row r="681" spans="13:15" ht="20.100000000000001" customHeight="1" x14ac:dyDescent="0.3">
      <c r="M681" s="72"/>
      <c r="N681" s="87"/>
      <c r="O681" s="87"/>
    </row>
    <row r="682" spans="13:15" ht="20.100000000000001" customHeight="1" x14ac:dyDescent="0.3">
      <c r="M682" s="72"/>
      <c r="N682" s="87"/>
      <c r="O682" s="87"/>
    </row>
    <row r="683" spans="13:15" ht="20.100000000000001" customHeight="1" x14ac:dyDescent="0.3">
      <c r="M683" s="72"/>
      <c r="N683" s="87"/>
      <c r="O683" s="87"/>
    </row>
    <row r="684" spans="13:15" ht="20.100000000000001" customHeight="1" x14ac:dyDescent="0.3">
      <c r="M684" s="72"/>
      <c r="N684" s="87"/>
      <c r="O684" s="87"/>
    </row>
    <row r="685" spans="13:15" ht="20.100000000000001" customHeight="1" x14ac:dyDescent="0.3">
      <c r="M685" s="72"/>
      <c r="N685" s="87"/>
      <c r="O685" s="87"/>
    </row>
    <row r="686" spans="13:15" ht="20.100000000000001" customHeight="1" x14ac:dyDescent="0.3">
      <c r="M686" s="72"/>
      <c r="N686" s="87"/>
      <c r="O686" s="87"/>
    </row>
  </sheetData>
  <mergeCells count="170">
    <mergeCell ref="C43:M43"/>
    <mergeCell ref="D44:F44"/>
    <mergeCell ref="N44:N45"/>
    <mergeCell ref="O44:O45"/>
    <mergeCell ref="D45:F45"/>
    <mergeCell ref="C46:H46"/>
    <mergeCell ref="C70:K70"/>
    <mergeCell ref="D71:F71"/>
    <mergeCell ref="D72:F72"/>
    <mergeCell ref="D51:F51"/>
    <mergeCell ref="D58:F58"/>
    <mergeCell ref="C54:J54"/>
    <mergeCell ref="D144:F144"/>
    <mergeCell ref="D145:F145"/>
    <mergeCell ref="N40:N41"/>
    <mergeCell ref="O40:O41"/>
    <mergeCell ref="C42:H42"/>
    <mergeCell ref="C39:M39"/>
    <mergeCell ref="D40:F40"/>
    <mergeCell ref="D62:F62"/>
    <mergeCell ref="G106:G109"/>
    <mergeCell ref="G111:G114"/>
    <mergeCell ref="D66:F66"/>
    <mergeCell ref="D133:F133"/>
    <mergeCell ref="D130:F130"/>
    <mergeCell ref="C60:F60"/>
    <mergeCell ref="C67:K67"/>
    <mergeCell ref="J106:J109"/>
    <mergeCell ref="K106:K109"/>
    <mergeCell ref="D132:F132"/>
    <mergeCell ref="G76:H76"/>
    <mergeCell ref="G85:H85"/>
    <mergeCell ref="D141:F141"/>
    <mergeCell ref="D140:F140"/>
    <mergeCell ref="D139:F139"/>
    <mergeCell ref="D138:F138"/>
    <mergeCell ref="O30:O32"/>
    <mergeCell ref="O35:O36"/>
    <mergeCell ref="N30:N32"/>
    <mergeCell ref="N35:N36"/>
    <mergeCell ref="O106:O109"/>
    <mergeCell ref="O111:O114"/>
    <mergeCell ref="C38:H38"/>
    <mergeCell ref="D53:F53"/>
    <mergeCell ref="C48:K48"/>
    <mergeCell ref="C50:K50"/>
    <mergeCell ref="C52:K52"/>
    <mergeCell ref="C55:K55"/>
    <mergeCell ref="C57:K57"/>
    <mergeCell ref="D56:F56"/>
    <mergeCell ref="D63:F63"/>
    <mergeCell ref="C61:K61"/>
    <mergeCell ref="C59:J59"/>
    <mergeCell ref="D49:F49"/>
    <mergeCell ref="D75:F75"/>
    <mergeCell ref="D114:F114"/>
    <mergeCell ref="C105:M105"/>
    <mergeCell ref="C104:F104"/>
    <mergeCell ref="D106:F106"/>
    <mergeCell ref="C103:J103"/>
    <mergeCell ref="C148:J148"/>
    <mergeCell ref="C115:J115"/>
    <mergeCell ref="C116:F116"/>
    <mergeCell ref="C117:J117"/>
    <mergeCell ref="C120:J120"/>
    <mergeCell ref="C122:J122"/>
    <mergeCell ref="C131:J131"/>
    <mergeCell ref="C134:J134"/>
    <mergeCell ref="C137:J137"/>
    <mergeCell ref="D124:F124"/>
    <mergeCell ref="D119:F119"/>
    <mergeCell ref="D121:F121"/>
    <mergeCell ref="D125:F125"/>
    <mergeCell ref="D126:F126"/>
    <mergeCell ref="D127:F127"/>
    <mergeCell ref="D135:F135"/>
    <mergeCell ref="D136:F136"/>
    <mergeCell ref="D128:F128"/>
    <mergeCell ref="D129:F129"/>
    <mergeCell ref="D123:F123"/>
    <mergeCell ref="D146:F146"/>
    <mergeCell ref="D143:F143"/>
    <mergeCell ref="D118:F118"/>
    <mergeCell ref="D142:F142"/>
    <mergeCell ref="A1:M1"/>
    <mergeCell ref="A2:M2"/>
    <mergeCell ref="F5:I5"/>
    <mergeCell ref="F6:I6"/>
    <mergeCell ref="F7:I7"/>
    <mergeCell ref="F15:I15"/>
    <mergeCell ref="F16:I16"/>
    <mergeCell ref="B20:F20"/>
    <mergeCell ref="D24:F24"/>
    <mergeCell ref="F14:I14"/>
    <mergeCell ref="F9:I9"/>
    <mergeCell ref="F12:I12"/>
    <mergeCell ref="F13:I13"/>
    <mergeCell ref="B21:F21"/>
    <mergeCell ref="F8:I8"/>
    <mergeCell ref="D25:F25"/>
    <mergeCell ref="C34:M34"/>
    <mergeCell ref="D35:F35"/>
    <mergeCell ref="D36:F36"/>
    <mergeCell ref="B27:F27"/>
    <mergeCell ref="C28:J28"/>
    <mergeCell ref="D30:F30"/>
    <mergeCell ref="D32:F32"/>
    <mergeCell ref="C33:H33"/>
    <mergeCell ref="D31:F31"/>
    <mergeCell ref="D85:F85"/>
    <mergeCell ref="D69:F69"/>
    <mergeCell ref="C64:K64"/>
    <mergeCell ref="D76:F76"/>
    <mergeCell ref="G102:H102"/>
    <mergeCell ref="C86:J86"/>
    <mergeCell ref="D99:F99"/>
    <mergeCell ref="D97:F97"/>
    <mergeCell ref="D102:F102"/>
    <mergeCell ref="G97:H97"/>
    <mergeCell ref="D89:F89"/>
    <mergeCell ref="C87:J87"/>
    <mergeCell ref="D65:F65"/>
    <mergeCell ref="D68:F68"/>
    <mergeCell ref="C79:K79"/>
    <mergeCell ref="D80:F80"/>
    <mergeCell ref="D81:F81"/>
    <mergeCell ref="C82:K82"/>
    <mergeCell ref="D83:F83"/>
    <mergeCell ref="D84:F84"/>
    <mergeCell ref="D112:F112"/>
    <mergeCell ref="D113:F113"/>
    <mergeCell ref="D107:F107"/>
    <mergeCell ref="D108:F108"/>
    <mergeCell ref="D109:F109"/>
    <mergeCell ref="D111:F111"/>
    <mergeCell ref="J111:J114"/>
    <mergeCell ref="C110:M110"/>
    <mergeCell ref="D90:F90"/>
    <mergeCell ref="K111:K114"/>
    <mergeCell ref="D92:F92"/>
    <mergeCell ref="D95:F95"/>
    <mergeCell ref="G90:H90"/>
    <mergeCell ref="G92:H92"/>
    <mergeCell ref="D100:F100"/>
    <mergeCell ref="D101:F101"/>
    <mergeCell ref="D96:F96"/>
    <mergeCell ref="D147:F147"/>
    <mergeCell ref="D37:F37"/>
    <mergeCell ref="D41:F41"/>
    <mergeCell ref="C98:K98"/>
    <mergeCell ref="C88:J88"/>
    <mergeCell ref="C91:J91"/>
    <mergeCell ref="C47:J47"/>
    <mergeCell ref="C29:M29"/>
    <mergeCell ref="N111:N114"/>
    <mergeCell ref="H106:H109"/>
    <mergeCell ref="I106:I109"/>
    <mergeCell ref="H111:H114"/>
    <mergeCell ref="I111:I114"/>
    <mergeCell ref="M106:M109"/>
    <mergeCell ref="M111:M114"/>
    <mergeCell ref="L106:L109"/>
    <mergeCell ref="L111:L114"/>
    <mergeCell ref="C73:J73"/>
    <mergeCell ref="C93:J93"/>
    <mergeCell ref="C74:J74"/>
    <mergeCell ref="C77:J77"/>
    <mergeCell ref="C94:K94"/>
    <mergeCell ref="N106:N109"/>
    <mergeCell ref="D78:F78"/>
  </mergeCells>
  <hyperlinks>
    <hyperlink ref="M25" r:id="rId1"/>
    <hyperlink ref="M26" r:id="rId2"/>
    <hyperlink ref="M30" r:id="rId3"/>
    <hyperlink ref="M31" r:id="rId4"/>
    <hyperlink ref="M32" r:id="rId5"/>
  </hyperlinks>
  <pageMargins left="0.5" right="0.5" top="0.5" bottom="0.5" header="0" footer="0"/>
  <pageSetup paperSize="9" scale="60" firstPageNumber="65" orientation="portrait" useFirstPageNumber="1" verticalDpi="3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view="pageBreakPreview" topLeftCell="A213" zoomScaleNormal="100" zoomScaleSheetLayoutView="100" workbookViewId="0">
      <selection activeCell="K208" sqref="K208:K223"/>
    </sheetView>
  </sheetViews>
  <sheetFormatPr defaultColWidth="9.140625" defaultRowHeight="15" customHeight="1" x14ac:dyDescent="0.3"/>
  <cols>
    <col min="1" max="1" width="4.42578125" style="8" customWidth="1"/>
    <col min="2" max="3" width="3.140625" style="8" customWidth="1"/>
    <col min="4" max="4" width="3.85546875" style="652" customWidth="1"/>
    <col min="5" max="5" width="4.42578125" style="8" customWidth="1"/>
    <col min="6" max="6" width="23" style="8" customWidth="1"/>
    <col min="7" max="7" width="3.140625" style="8" customWidth="1"/>
    <col min="8" max="8" width="2.5703125" style="8" customWidth="1"/>
    <col min="9" max="9" width="57.7109375" style="8" customWidth="1"/>
    <col min="10" max="10" width="9.85546875" style="8" customWidth="1"/>
    <col min="11" max="11" width="10.7109375" style="8" customWidth="1"/>
    <col min="12" max="12" width="10.140625" style="8" customWidth="1"/>
    <col min="13" max="13" width="8.28515625" style="8" customWidth="1"/>
    <col min="14" max="14" width="9.140625" style="8" customWidth="1"/>
    <col min="15" max="15" width="11" style="8" customWidth="1"/>
    <col min="16" max="16" width="246.28515625" style="9" customWidth="1"/>
    <col min="17" max="17" width="254" style="8" bestFit="1" customWidth="1"/>
    <col min="18" max="16384" width="9.140625" style="8"/>
  </cols>
  <sheetData>
    <row r="1" spans="1:16" ht="15" customHeight="1" x14ac:dyDescent="0.3">
      <c r="A1" s="1005" t="s">
        <v>207</v>
      </c>
      <c r="B1" s="1005"/>
      <c r="C1" s="1005"/>
      <c r="D1" s="1005"/>
      <c r="E1" s="1005"/>
      <c r="F1" s="1005"/>
      <c r="G1" s="1005"/>
      <c r="H1" s="1005"/>
      <c r="I1" s="1005"/>
      <c r="J1" s="1005"/>
      <c r="K1" s="1005"/>
      <c r="L1" s="1005"/>
      <c r="M1" s="1005"/>
      <c r="N1" s="1005"/>
      <c r="O1" s="547"/>
      <c r="P1" s="548"/>
    </row>
    <row r="2" spans="1:16" ht="15" customHeight="1" x14ac:dyDescent="0.3">
      <c r="A2" s="1005" t="s">
        <v>228</v>
      </c>
      <c r="B2" s="1005"/>
      <c r="C2" s="1005"/>
      <c r="D2" s="1005"/>
      <c r="E2" s="1005"/>
      <c r="F2" s="1005"/>
      <c r="G2" s="1005"/>
      <c r="H2" s="1005"/>
      <c r="I2" s="1005"/>
      <c r="J2" s="1005"/>
      <c r="K2" s="1005"/>
      <c r="L2" s="1005"/>
      <c r="M2" s="1005"/>
      <c r="N2" s="1005"/>
      <c r="O2" s="547"/>
      <c r="P2" s="548"/>
    </row>
    <row r="3" spans="1:16" ht="15" customHeight="1" x14ac:dyDescent="0.3">
      <c r="A3" s="9"/>
      <c r="B3" s="9"/>
      <c r="C3" s="9"/>
      <c r="D3" s="549"/>
      <c r="E3" s="9"/>
      <c r="F3" s="9"/>
      <c r="G3" s="9"/>
      <c r="H3" s="9"/>
      <c r="I3" s="9"/>
      <c r="J3" s="9"/>
      <c r="K3" s="395"/>
      <c r="L3" s="9"/>
      <c r="M3" s="394"/>
      <c r="N3" s="394"/>
      <c r="O3" s="394"/>
    </row>
    <row r="4" spans="1:16" x14ac:dyDescent="0.3">
      <c r="A4" s="398" t="s">
        <v>208</v>
      </c>
      <c r="B4" s="398"/>
      <c r="C4" s="399"/>
      <c r="D4" s="550"/>
      <c r="E4" s="400"/>
      <c r="F4" s="400"/>
      <c r="G4" s="400"/>
      <c r="H4" s="400"/>
      <c r="I4" s="399"/>
      <c r="J4" s="399"/>
      <c r="K4" s="402"/>
      <c r="L4" s="399"/>
      <c r="M4" s="394"/>
      <c r="N4" s="394"/>
      <c r="O4" s="394"/>
    </row>
    <row r="5" spans="1:16" x14ac:dyDescent="0.3">
      <c r="A5" s="399"/>
      <c r="B5" s="399"/>
      <c r="C5" s="399" t="s">
        <v>209</v>
      </c>
      <c r="D5" s="550"/>
      <c r="E5" s="399"/>
      <c r="H5" s="399" t="s">
        <v>210</v>
      </c>
      <c r="I5" s="398" t="str">
        <f>PENDIDIKAN!F5</f>
        <v>Dr.Afdhal Muttaqin, M.Si.</v>
      </c>
      <c r="J5" s="548"/>
      <c r="K5" s="548"/>
      <c r="L5" s="548"/>
      <c r="M5" s="548"/>
      <c r="N5" s="548"/>
      <c r="O5" s="548"/>
      <c r="P5" s="548"/>
    </row>
    <row r="6" spans="1:16" x14ac:dyDescent="0.3">
      <c r="A6" s="399"/>
      <c r="B6" s="399"/>
      <c r="C6" s="399" t="s">
        <v>211</v>
      </c>
      <c r="D6" s="550"/>
      <c r="E6" s="399"/>
      <c r="H6" s="399" t="s">
        <v>210</v>
      </c>
      <c r="I6" s="398" t="str">
        <f>PENDIDIKAN!F6</f>
        <v>197704292005011002</v>
      </c>
      <c r="J6" s="548"/>
      <c r="K6" s="548"/>
      <c r="L6" s="548"/>
      <c r="M6" s="548"/>
      <c r="N6" s="548"/>
      <c r="O6" s="548"/>
      <c r="P6" s="548"/>
    </row>
    <row r="7" spans="1:16" x14ac:dyDescent="0.3">
      <c r="A7" s="399"/>
      <c r="B7" s="399"/>
      <c r="C7" s="399" t="s">
        <v>212</v>
      </c>
      <c r="D7" s="550"/>
      <c r="E7" s="399"/>
      <c r="H7" s="399" t="s">
        <v>210</v>
      </c>
      <c r="I7" s="398" t="str">
        <f>PENDIDIKAN!F7</f>
        <v>Penata / III.d</v>
      </c>
      <c r="J7" s="548"/>
      <c r="K7" s="548"/>
      <c r="L7" s="548"/>
      <c r="M7" s="548"/>
      <c r="N7" s="548"/>
      <c r="O7" s="548"/>
      <c r="P7" s="548"/>
    </row>
    <row r="8" spans="1:16" x14ac:dyDescent="0.3">
      <c r="A8" s="399"/>
      <c r="B8" s="399"/>
      <c r="C8" s="399" t="s">
        <v>280</v>
      </c>
      <c r="D8" s="550"/>
      <c r="E8" s="399"/>
      <c r="H8" s="399" t="s">
        <v>210</v>
      </c>
      <c r="I8" s="398" t="str">
        <f>PENDIDIKAN!F8</f>
        <v>Ketua Jurusan Fisika</v>
      </c>
      <c r="J8" s="548"/>
      <c r="K8" s="548"/>
      <c r="L8" s="548"/>
      <c r="M8" s="548"/>
      <c r="N8" s="548"/>
      <c r="O8" s="548"/>
      <c r="P8" s="548"/>
    </row>
    <row r="9" spans="1:16" x14ac:dyDescent="0.3">
      <c r="A9" s="399"/>
      <c r="B9" s="399"/>
      <c r="C9" s="399" t="s">
        <v>214</v>
      </c>
      <c r="D9" s="550"/>
      <c r="E9" s="399"/>
      <c r="H9" s="399" t="s">
        <v>210</v>
      </c>
      <c r="I9" s="398" t="str">
        <f>PENDIDIKAN!F9</f>
        <v>Fakultas MIPA Universitas Andalas</v>
      </c>
      <c r="J9" s="548"/>
      <c r="K9" s="548"/>
      <c r="L9" s="548"/>
      <c r="M9" s="548"/>
      <c r="N9" s="548"/>
      <c r="O9" s="548"/>
      <c r="P9" s="548"/>
    </row>
    <row r="10" spans="1:16" x14ac:dyDescent="0.3">
      <c r="A10" s="399"/>
      <c r="B10" s="399"/>
      <c r="C10" s="399"/>
      <c r="D10" s="550"/>
      <c r="E10" s="399"/>
      <c r="H10" s="399"/>
      <c r="I10" s="398"/>
      <c r="J10" s="398"/>
      <c r="K10" s="398"/>
      <c r="L10" s="398"/>
      <c r="M10" s="394"/>
      <c r="N10" s="394"/>
      <c r="O10" s="394"/>
    </row>
    <row r="11" spans="1:16" x14ac:dyDescent="0.3">
      <c r="A11" s="398" t="s">
        <v>215</v>
      </c>
      <c r="B11" s="398"/>
      <c r="C11" s="399"/>
      <c r="D11" s="550"/>
      <c r="E11" s="400"/>
      <c r="H11" s="400"/>
      <c r="I11" s="398"/>
      <c r="J11" s="399"/>
      <c r="K11" s="402"/>
      <c r="L11" s="399"/>
      <c r="M11" s="394"/>
      <c r="N11" s="394"/>
      <c r="O11" s="394"/>
    </row>
    <row r="12" spans="1:16" x14ac:dyDescent="0.3">
      <c r="A12" s="399"/>
      <c r="B12" s="399"/>
      <c r="C12" s="399" t="s">
        <v>216</v>
      </c>
      <c r="D12" s="550"/>
      <c r="E12" s="399"/>
      <c r="H12" s="399" t="s">
        <v>210</v>
      </c>
      <c r="I12" s="398" t="str">
        <f>PENDIDIKAN!F12</f>
        <v>Sri Rahayu Alfitri Usna, M.Si.</v>
      </c>
      <c r="J12" s="548"/>
      <c r="K12" s="548"/>
      <c r="L12" s="548"/>
      <c r="M12" s="394"/>
      <c r="N12" s="394"/>
      <c r="O12" s="394"/>
    </row>
    <row r="13" spans="1:16" x14ac:dyDescent="0.3">
      <c r="A13" s="399"/>
      <c r="B13" s="399"/>
      <c r="C13" s="399" t="s">
        <v>217</v>
      </c>
      <c r="D13" s="550"/>
      <c r="E13" s="399"/>
      <c r="H13" s="399" t="s">
        <v>210</v>
      </c>
      <c r="I13" s="398" t="str">
        <f>PENDIDIKAN!F13</f>
        <v>198905252019032020</v>
      </c>
      <c r="J13" s="398"/>
      <c r="K13" s="398"/>
      <c r="L13" s="398"/>
      <c r="M13" s="394"/>
      <c r="N13" s="394"/>
      <c r="O13" s="394"/>
    </row>
    <row r="14" spans="1:16" x14ac:dyDescent="0.3">
      <c r="A14" s="399"/>
      <c r="B14" s="399"/>
      <c r="C14" s="399" t="s">
        <v>212</v>
      </c>
      <c r="D14" s="550"/>
      <c r="E14" s="399"/>
      <c r="H14" s="399" t="s">
        <v>210</v>
      </c>
      <c r="I14" s="398" t="str">
        <f>PENDIDIKAN!F14</f>
        <v>Penata Muda Tk. I / III.b</v>
      </c>
      <c r="J14" s="398"/>
      <c r="K14" s="398"/>
      <c r="L14" s="398"/>
      <c r="M14" s="394"/>
      <c r="N14" s="394"/>
      <c r="O14" s="394"/>
    </row>
    <row r="15" spans="1:16" x14ac:dyDescent="0.3">
      <c r="A15" s="399"/>
      <c r="B15" s="399"/>
      <c r="C15" s="399" t="s">
        <v>213</v>
      </c>
      <c r="D15" s="550"/>
      <c r="E15" s="399"/>
      <c r="H15" s="399" t="s">
        <v>210</v>
      </c>
      <c r="I15" s="398" t="str">
        <f>PENDIDIKAN!F15</f>
        <v>Belum Fungsional</v>
      </c>
      <c r="J15" s="398"/>
      <c r="K15" s="398"/>
      <c r="L15" s="398"/>
      <c r="M15" s="394"/>
      <c r="N15" s="394"/>
      <c r="O15" s="394"/>
    </row>
    <row r="16" spans="1:16" x14ac:dyDescent="0.3">
      <c r="A16" s="399"/>
      <c r="B16" s="399"/>
      <c r="C16" s="399" t="s">
        <v>214</v>
      </c>
      <c r="D16" s="550"/>
      <c r="E16" s="399"/>
      <c r="H16" s="399" t="s">
        <v>210</v>
      </c>
      <c r="I16" s="398" t="str">
        <f>PENDIDIKAN!F16</f>
        <v>Fakultas MIPA Universitas Andalas</v>
      </c>
      <c r="J16" s="404"/>
      <c r="K16" s="404"/>
      <c r="L16" s="404"/>
      <c r="M16" s="551"/>
      <c r="N16" s="551"/>
      <c r="O16" s="551"/>
    </row>
    <row r="17" spans="1:16" ht="15" customHeight="1" x14ac:dyDescent="0.3">
      <c r="A17" s="399"/>
      <c r="B17" s="399"/>
      <c r="C17" s="399"/>
      <c r="D17" s="550"/>
      <c r="E17" s="399"/>
      <c r="F17" s="399"/>
      <c r="G17" s="399"/>
      <c r="H17" s="399"/>
      <c r="I17" s="399"/>
      <c r="J17" s="399"/>
      <c r="K17" s="402"/>
      <c r="L17" s="399"/>
      <c r="M17" s="394"/>
      <c r="N17" s="394"/>
      <c r="O17" s="394"/>
    </row>
    <row r="18" spans="1:16" ht="15" customHeight="1" x14ac:dyDescent="0.3">
      <c r="A18" s="404" t="s">
        <v>229</v>
      </c>
      <c r="B18" s="404"/>
      <c r="C18" s="400"/>
      <c r="D18" s="550"/>
      <c r="E18" s="400"/>
      <c r="F18" s="400"/>
      <c r="G18" s="400"/>
      <c r="H18" s="400"/>
      <c r="I18" s="400"/>
      <c r="J18" s="400"/>
      <c r="K18" s="400"/>
      <c r="L18" s="400"/>
      <c r="M18" s="394"/>
      <c r="N18" s="394"/>
      <c r="O18" s="394"/>
    </row>
    <row r="19" spans="1:16" ht="15" customHeight="1" x14ac:dyDescent="0.3">
      <c r="A19" s="406"/>
      <c r="B19" s="406"/>
      <c r="C19" s="407"/>
      <c r="D19" s="552"/>
      <c r="E19" s="407"/>
      <c r="F19" s="407"/>
      <c r="G19" s="407"/>
      <c r="H19" s="407"/>
      <c r="I19" s="407"/>
      <c r="J19" s="407"/>
      <c r="K19" s="409"/>
      <c r="L19" s="410"/>
      <c r="M19" s="394"/>
      <c r="N19" s="394"/>
      <c r="O19" s="394"/>
    </row>
    <row r="20" spans="1:16" ht="38.25" x14ac:dyDescent="0.3">
      <c r="A20" s="543" t="s">
        <v>218</v>
      </c>
      <c r="B20" s="1008" t="s">
        <v>223</v>
      </c>
      <c r="C20" s="1009"/>
      <c r="D20" s="1009"/>
      <c r="E20" s="1009"/>
      <c r="F20" s="1009"/>
      <c r="G20" s="1009"/>
      <c r="H20" s="1009"/>
      <c r="I20" s="1009"/>
      <c r="J20" s="543" t="s">
        <v>421</v>
      </c>
      <c r="K20" s="543" t="s">
        <v>224</v>
      </c>
      <c r="L20" s="543" t="s">
        <v>225</v>
      </c>
      <c r="M20" s="543" t="s">
        <v>226</v>
      </c>
      <c r="N20" s="543" t="s">
        <v>227</v>
      </c>
      <c r="O20" s="74" t="s">
        <v>360</v>
      </c>
      <c r="P20" s="553" t="s">
        <v>422</v>
      </c>
    </row>
    <row r="21" spans="1:16" x14ac:dyDescent="0.3">
      <c r="A21" s="545">
        <v>1</v>
      </c>
      <c r="B21" s="1013">
        <v>2</v>
      </c>
      <c r="C21" s="1014"/>
      <c r="D21" s="1014"/>
      <c r="E21" s="1014"/>
      <c r="F21" s="1014"/>
      <c r="G21" s="1014"/>
      <c r="H21" s="1014"/>
      <c r="I21" s="1014"/>
      <c r="J21" s="545">
        <v>3</v>
      </c>
      <c r="K21" s="543">
        <v>4</v>
      </c>
      <c r="L21" s="545">
        <v>5</v>
      </c>
      <c r="M21" s="545">
        <v>6</v>
      </c>
      <c r="N21" s="545">
        <v>7</v>
      </c>
      <c r="O21" s="554">
        <v>8</v>
      </c>
      <c r="P21" s="554">
        <v>9</v>
      </c>
    </row>
    <row r="22" spans="1:16" ht="24.95" customHeight="1" x14ac:dyDescent="0.3">
      <c r="A22" s="282" t="s">
        <v>8</v>
      </c>
      <c r="B22" s="902" t="s">
        <v>183</v>
      </c>
      <c r="C22" s="903"/>
      <c r="D22" s="903"/>
      <c r="E22" s="903"/>
      <c r="F22" s="903"/>
      <c r="G22" s="903"/>
      <c r="H22" s="903"/>
      <c r="I22" s="904"/>
      <c r="J22" s="258"/>
      <c r="K22" s="226"/>
      <c r="L22" s="217"/>
      <c r="M22" s="289"/>
      <c r="N22" s="555">
        <f>N23+N534+N546+N556+N609</f>
        <v>11.25</v>
      </c>
      <c r="O22" s="555"/>
      <c r="P22" s="289"/>
    </row>
    <row r="23" spans="1:16" s="156" customFormat="1" ht="24.95" customHeight="1" x14ac:dyDescent="0.2">
      <c r="A23" s="556"/>
      <c r="B23" s="557" t="s">
        <v>10</v>
      </c>
      <c r="C23" s="1053" t="s">
        <v>423</v>
      </c>
      <c r="D23" s="1054"/>
      <c r="E23" s="1054"/>
      <c r="F23" s="1054"/>
      <c r="G23" s="1054"/>
      <c r="H23" s="1054"/>
      <c r="I23" s="1055"/>
      <c r="J23" s="558"/>
      <c r="K23" s="559"/>
      <c r="L23" s="560"/>
      <c r="M23" s="561"/>
      <c r="N23" s="562">
        <f>N24+N304+N528</f>
        <v>11.25</v>
      </c>
      <c r="O23" s="562"/>
      <c r="P23" s="297"/>
    </row>
    <row r="24" spans="1:16" s="156" customFormat="1" ht="24.95" customHeight="1" x14ac:dyDescent="0.2">
      <c r="A24" s="556"/>
      <c r="B24" s="227"/>
      <c r="C24" s="563">
        <v>1</v>
      </c>
      <c r="D24" s="1049" t="s">
        <v>291</v>
      </c>
      <c r="E24" s="1050"/>
      <c r="F24" s="1050"/>
      <c r="G24" s="1050"/>
      <c r="H24" s="1050"/>
      <c r="I24" s="1051"/>
      <c r="J24" s="564"/>
      <c r="K24" s="565"/>
      <c r="L24" s="566"/>
      <c r="M24" s="567"/>
      <c r="N24" s="568">
        <f>N25+N56+N95</f>
        <v>11.25</v>
      </c>
      <c r="O24" s="568"/>
      <c r="P24" s="297"/>
    </row>
    <row r="25" spans="1:16" s="156" customFormat="1" ht="36.75" customHeight="1" x14ac:dyDescent="0.2">
      <c r="A25" s="556"/>
      <c r="B25" s="227"/>
      <c r="C25" s="569"/>
      <c r="D25" s="570" t="s">
        <v>0</v>
      </c>
      <c r="E25" s="989" t="s">
        <v>424</v>
      </c>
      <c r="F25" s="990"/>
      <c r="G25" s="990"/>
      <c r="H25" s="990"/>
      <c r="I25" s="991"/>
      <c r="J25" s="571"/>
      <c r="K25" s="572"/>
      <c r="L25" s="573"/>
      <c r="M25" s="574"/>
      <c r="N25" s="77">
        <f>N26+N41</f>
        <v>0</v>
      </c>
      <c r="O25" s="77"/>
      <c r="P25" s="297" t="s">
        <v>425</v>
      </c>
    </row>
    <row r="26" spans="1:16" s="157" customFormat="1" ht="21" customHeight="1" x14ac:dyDescent="0.25">
      <c r="A26" s="575"/>
      <c r="B26" s="457"/>
      <c r="C26" s="569"/>
      <c r="D26" s="576"/>
      <c r="E26" s="454" t="s">
        <v>133</v>
      </c>
      <c r="F26" s="1052" t="s">
        <v>282</v>
      </c>
      <c r="G26" s="1052"/>
      <c r="H26" s="1052"/>
      <c r="I26" s="1052"/>
      <c r="J26" s="577"/>
      <c r="K26" s="578"/>
      <c r="L26" s="436"/>
      <c r="M26" s="579"/>
      <c r="N26" s="580">
        <f>SUM(N27:N40)</f>
        <v>0</v>
      </c>
      <c r="O26" s="580"/>
      <c r="P26" s="297" t="s">
        <v>426</v>
      </c>
    </row>
    <row r="27" spans="1:16" x14ac:dyDescent="0.3">
      <c r="A27" s="246"/>
      <c r="B27" s="247"/>
      <c r="C27" s="248"/>
      <c r="D27" s="581"/>
      <c r="E27" s="1033" t="s">
        <v>284</v>
      </c>
      <c r="F27" s="239" t="s">
        <v>427</v>
      </c>
      <c r="G27" s="305" t="s">
        <v>210</v>
      </c>
      <c r="H27" s="1048"/>
      <c r="I27" s="996"/>
      <c r="J27" s="1027"/>
      <c r="K27" s="1036"/>
      <c r="L27" s="1039"/>
      <c r="M27" s="1042"/>
      <c r="N27" s="1045"/>
      <c r="O27" s="1045"/>
      <c r="P27" s="289" t="s">
        <v>405</v>
      </c>
    </row>
    <row r="28" spans="1:16" x14ac:dyDescent="0.3">
      <c r="A28" s="246"/>
      <c r="B28" s="247"/>
      <c r="C28" s="248"/>
      <c r="D28" s="581"/>
      <c r="E28" s="1034"/>
      <c r="F28" s="239" t="s">
        <v>428</v>
      </c>
      <c r="G28" s="305" t="s">
        <v>210</v>
      </c>
      <c r="H28" s="1048"/>
      <c r="I28" s="996"/>
      <c r="J28" s="1028"/>
      <c r="K28" s="1037"/>
      <c r="L28" s="1040"/>
      <c r="M28" s="1043"/>
      <c r="N28" s="1046"/>
      <c r="O28" s="1046"/>
      <c r="P28" s="289" t="s">
        <v>405</v>
      </c>
    </row>
    <row r="29" spans="1:16" x14ac:dyDescent="0.3">
      <c r="A29" s="246"/>
      <c r="B29" s="247"/>
      <c r="C29" s="248"/>
      <c r="D29" s="581"/>
      <c r="E29" s="1034"/>
      <c r="F29" s="239" t="s">
        <v>429</v>
      </c>
      <c r="G29" s="305" t="s">
        <v>210</v>
      </c>
      <c r="H29" s="1048"/>
      <c r="I29" s="996"/>
      <c r="J29" s="1028"/>
      <c r="K29" s="1037"/>
      <c r="L29" s="1040"/>
      <c r="M29" s="1043"/>
      <c r="N29" s="1046"/>
      <c r="O29" s="1046"/>
      <c r="P29" s="289" t="s">
        <v>405</v>
      </c>
    </row>
    <row r="30" spans="1:16" x14ac:dyDescent="0.3">
      <c r="A30" s="246"/>
      <c r="B30" s="247"/>
      <c r="C30" s="248"/>
      <c r="D30" s="581"/>
      <c r="E30" s="1034"/>
      <c r="F30" s="239" t="s">
        <v>430</v>
      </c>
      <c r="G30" s="305" t="s">
        <v>210</v>
      </c>
      <c r="H30" s="1048"/>
      <c r="I30" s="996"/>
      <c r="J30" s="1028"/>
      <c r="K30" s="1037"/>
      <c r="L30" s="1040"/>
      <c r="M30" s="1043"/>
      <c r="N30" s="1046"/>
      <c r="O30" s="1046"/>
      <c r="P30" s="289" t="s">
        <v>405</v>
      </c>
    </row>
    <row r="31" spans="1:16" x14ac:dyDescent="0.3">
      <c r="A31" s="246"/>
      <c r="B31" s="247"/>
      <c r="C31" s="248"/>
      <c r="D31" s="581"/>
      <c r="E31" s="1034"/>
      <c r="F31" s="239" t="s">
        <v>431</v>
      </c>
      <c r="G31" s="305" t="s">
        <v>210</v>
      </c>
      <c r="H31" s="1048"/>
      <c r="I31" s="996"/>
      <c r="J31" s="1028"/>
      <c r="K31" s="1037"/>
      <c r="L31" s="1040"/>
      <c r="M31" s="1043"/>
      <c r="N31" s="1046"/>
      <c r="O31" s="1046"/>
      <c r="P31" s="289" t="s">
        <v>405</v>
      </c>
    </row>
    <row r="32" spans="1:16" x14ac:dyDescent="0.3">
      <c r="A32" s="246"/>
      <c r="B32" s="247"/>
      <c r="C32" s="248"/>
      <c r="D32" s="581"/>
      <c r="E32" s="1034"/>
      <c r="F32" s="239" t="s">
        <v>376</v>
      </c>
      <c r="G32" s="305" t="s">
        <v>210</v>
      </c>
      <c r="H32" s="1048"/>
      <c r="I32" s="996"/>
      <c r="J32" s="1028"/>
      <c r="K32" s="1037"/>
      <c r="L32" s="1040"/>
      <c r="M32" s="1043"/>
      <c r="N32" s="1046"/>
      <c r="O32" s="1046"/>
      <c r="P32" s="289" t="s">
        <v>432</v>
      </c>
    </row>
    <row r="33" spans="1:16" x14ac:dyDescent="0.3">
      <c r="A33" s="246"/>
      <c r="B33" s="247"/>
      <c r="C33" s="248"/>
      <c r="D33" s="581"/>
      <c r="E33" s="1035"/>
      <c r="F33" s="239" t="s">
        <v>355</v>
      </c>
      <c r="G33" s="305" t="s">
        <v>210</v>
      </c>
      <c r="H33" s="1048"/>
      <c r="I33" s="996"/>
      <c r="J33" s="1029"/>
      <c r="K33" s="1038"/>
      <c r="L33" s="1041"/>
      <c r="M33" s="1044"/>
      <c r="N33" s="1047"/>
      <c r="O33" s="1047"/>
      <c r="P33" s="289" t="s">
        <v>433</v>
      </c>
    </row>
    <row r="34" spans="1:16" x14ac:dyDescent="0.3">
      <c r="A34" s="246"/>
      <c r="B34" s="247"/>
      <c r="C34" s="248"/>
      <c r="D34" s="581"/>
      <c r="E34" s="1033" t="s">
        <v>285</v>
      </c>
      <c r="F34" s="239" t="s">
        <v>427</v>
      </c>
      <c r="G34" s="305" t="s">
        <v>210</v>
      </c>
      <c r="H34" s="1048"/>
      <c r="I34" s="996"/>
      <c r="J34" s="1027"/>
      <c r="K34" s="1036"/>
      <c r="L34" s="1039"/>
      <c r="M34" s="1042"/>
      <c r="N34" s="1045"/>
      <c r="O34" s="1045"/>
      <c r="P34" s="289" t="s">
        <v>405</v>
      </c>
    </row>
    <row r="35" spans="1:16" x14ac:dyDescent="0.3">
      <c r="A35" s="246"/>
      <c r="B35" s="247"/>
      <c r="C35" s="248"/>
      <c r="D35" s="581"/>
      <c r="E35" s="1034"/>
      <c r="F35" s="239" t="s">
        <v>428</v>
      </c>
      <c r="G35" s="305" t="s">
        <v>210</v>
      </c>
      <c r="H35" s="1048"/>
      <c r="I35" s="996"/>
      <c r="J35" s="1028"/>
      <c r="K35" s="1037"/>
      <c r="L35" s="1040"/>
      <c r="M35" s="1043"/>
      <c r="N35" s="1046"/>
      <c r="O35" s="1046"/>
      <c r="P35" s="289" t="s">
        <v>405</v>
      </c>
    </row>
    <row r="36" spans="1:16" x14ac:dyDescent="0.3">
      <c r="A36" s="246"/>
      <c r="B36" s="247"/>
      <c r="C36" s="248"/>
      <c r="D36" s="581"/>
      <c r="E36" s="1034"/>
      <c r="F36" s="239" t="s">
        <v>429</v>
      </c>
      <c r="G36" s="305" t="s">
        <v>210</v>
      </c>
      <c r="H36" s="1048"/>
      <c r="I36" s="996"/>
      <c r="J36" s="1028"/>
      <c r="K36" s="1037"/>
      <c r="L36" s="1040"/>
      <c r="M36" s="1043"/>
      <c r="N36" s="1046"/>
      <c r="O36" s="1046"/>
      <c r="P36" s="289" t="s">
        <v>405</v>
      </c>
    </row>
    <row r="37" spans="1:16" x14ac:dyDescent="0.3">
      <c r="A37" s="246"/>
      <c r="B37" s="247"/>
      <c r="C37" s="248"/>
      <c r="D37" s="581"/>
      <c r="E37" s="1034"/>
      <c r="F37" s="239" t="s">
        <v>430</v>
      </c>
      <c r="G37" s="305" t="s">
        <v>210</v>
      </c>
      <c r="H37" s="1048"/>
      <c r="I37" s="996"/>
      <c r="J37" s="1028"/>
      <c r="K37" s="1037"/>
      <c r="L37" s="1040"/>
      <c r="M37" s="1043"/>
      <c r="N37" s="1046"/>
      <c r="O37" s="1046"/>
      <c r="P37" s="289" t="s">
        <v>405</v>
      </c>
    </row>
    <row r="38" spans="1:16" x14ac:dyDescent="0.3">
      <c r="A38" s="246"/>
      <c r="B38" s="247"/>
      <c r="C38" s="248"/>
      <c r="D38" s="581"/>
      <c r="E38" s="1034"/>
      <c r="F38" s="239" t="s">
        <v>431</v>
      </c>
      <c r="G38" s="305" t="s">
        <v>210</v>
      </c>
      <c r="H38" s="1048"/>
      <c r="I38" s="996"/>
      <c r="J38" s="1028"/>
      <c r="K38" s="1037"/>
      <c r="L38" s="1040"/>
      <c r="M38" s="1043"/>
      <c r="N38" s="1046"/>
      <c r="O38" s="1046"/>
      <c r="P38" s="289" t="s">
        <v>405</v>
      </c>
    </row>
    <row r="39" spans="1:16" x14ac:dyDescent="0.3">
      <c r="A39" s="246"/>
      <c r="B39" s="247"/>
      <c r="C39" s="248"/>
      <c r="D39" s="581"/>
      <c r="E39" s="1034"/>
      <c r="F39" s="239" t="s">
        <v>376</v>
      </c>
      <c r="G39" s="305" t="s">
        <v>210</v>
      </c>
      <c r="H39" s="1048"/>
      <c r="I39" s="996"/>
      <c r="J39" s="1028"/>
      <c r="K39" s="1037"/>
      <c r="L39" s="1040"/>
      <c r="M39" s="1043"/>
      <c r="N39" s="1046"/>
      <c r="O39" s="1046"/>
      <c r="P39" s="289" t="s">
        <v>432</v>
      </c>
    </row>
    <row r="40" spans="1:16" x14ac:dyDescent="0.3">
      <c r="A40" s="246"/>
      <c r="B40" s="247"/>
      <c r="C40" s="248"/>
      <c r="D40" s="581"/>
      <c r="E40" s="1035"/>
      <c r="F40" s="239" t="s">
        <v>355</v>
      </c>
      <c r="G40" s="305" t="s">
        <v>210</v>
      </c>
      <c r="H40" s="1048"/>
      <c r="I40" s="996"/>
      <c r="J40" s="1029"/>
      <c r="K40" s="1038"/>
      <c r="L40" s="1041"/>
      <c r="M40" s="1044"/>
      <c r="N40" s="1047"/>
      <c r="O40" s="1047"/>
      <c r="P40" s="289" t="s">
        <v>433</v>
      </c>
    </row>
    <row r="41" spans="1:16" s="157" customFormat="1" ht="21" customHeight="1" x14ac:dyDescent="0.25">
      <c r="A41" s="575"/>
      <c r="B41" s="457"/>
      <c r="C41" s="569"/>
      <c r="D41" s="576"/>
      <c r="E41" s="454" t="s">
        <v>135</v>
      </c>
      <c r="F41" s="1052" t="s">
        <v>134</v>
      </c>
      <c r="G41" s="1052"/>
      <c r="H41" s="1052"/>
      <c r="I41" s="1052"/>
      <c r="J41" s="577"/>
      <c r="K41" s="582"/>
      <c r="L41" s="436"/>
      <c r="M41" s="579"/>
      <c r="N41" s="580">
        <f>SUM(N42:N55)</f>
        <v>0</v>
      </c>
      <c r="O41" s="580"/>
      <c r="P41" s="297" t="s">
        <v>434</v>
      </c>
    </row>
    <row r="42" spans="1:16" x14ac:dyDescent="0.3">
      <c r="A42" s="246"/>
      <c r="B42" s="247"/>
      <c r="C42" s="248"/>
      <c r="D42" s="581"/>
      <c r="E42" s="1033" t="s">
        <v>284</v>
      </c>
      <c r="F42" s="239" t="s">
        <v>427</v>
      </c>
      <c r="G42" s="305" t="s">
        <v>210</v>
      </c>
      <c r="H42" s="1048"/>
      <c r="I42" s="996"/>
      <c r="J42" s="1027"/>
      <c r="K42" s="1036"/>
      <c r="L42" s="1039"/>
      <c r="M42" s="1042"/>
      <c r="N42" s="1045"/>
      <c r="O42" s="1045"/>
      <c r="P42" s="289" t="s">
        <v>405</v>
      </c>
    </row>
    <row r="43" spans="1:16" x14ac:dyDescent="0.3">
      <c r="A43" s="246"/>
      <c r="B43" s="247"/>
      <c r="C43" s="248"/>
      <c r="D43" s="581"/>
      <c r="E43" s="1034"/>
      <c r="F43" s="239" t="s">
        <v>428</v>
      </c>
      <c r="G43" s="305" t="s">
        <v>210</v>
      </c>
      <c r="H43" s="1048"/>
      <c r="I43" s="996"/>
      <c r="J43" s="1028"/>
      <c r="K43" s="1037"/>
      <c r="L43" s="1040"/>
      <c r="M43" s="1043"/>
      <c r="N43" s="1046"/>
      <c r="O43" s="1046"/>
      <c r="P43" s="289" t="s">
        <v>405</v>
      </c>
    </row>
    <row r="44" spans="1:16" x14ac:dyDescent="0.3">
      <c r="A44" s="246"/>
      <c r="B44" s="247"/>
      <c r="C44" s="248"/>
      <c r="D44" s="581"/>
      <c r="E44" s="1034"/>
      <c r="F44" s="239" t="s">
        <v>429</v>
      </c>
      <c r="G44" s="305" t="s">
        <v>210</v>
      </c>
      <c r="H44" s="1048"/>
      <c r="I44" s="996"/>
      <c r="J44" s="1028"/>
      <c r="K44" s="1037"/>
      <c r="L44" s="1040"/>
      <c r="M44" s="1043"/>
      <c r="N44" s="1046"/>
      <c r="O44" s="1046"/>
      <c r="P44" s="289" t="s">
        <v>405</v>
      </c>
    </row>
    <row r="45" spans="1:16" x14ac:dyDescent="0.3">
      <c r="A45" s="246"/>
      <c r="B45" s="247"/>
      <c r="C45" s="248"/>
      <c r="D45" s="581"/>
      <c r="E45" s="1034"/>
      <c r="F45" s="239" t="s">
        <v>430</v>
      </c>
      <c r="G45" s="305" t="s">
        <v>210</v>
      </c>
      <c r="H45" s="1048"/>
      <c r="I45" s="996"/>
      <c r="J45" s="1028"/>
      <c r="K45" s="1037"/>
      <c r="L45" s="1040"/>
      <c r="M45" s="1043"/>
      <c r="N45" s="1046"/>
      <c r="O45" s="1046"/>
      <c r="P45" s="289" t="s">
        <v>405</v>
      </c>
    </row>
    <row r="46" spans="1:16" x14ac:dyDescent="0.3">
      <c r="A46" s="246"/>
      <c r="B46" s="247"/>
      <c r="C46" s="248"/>
      <c r="D46" s="581"/>
      <c r="E46" s="1034"/>
      <c r="F46" s="239" t="s">
        <v>431</v>
      </c>
      <c r="G46" s="305" t="s">
        <v>210</v>
      </c>
      <c r="H46" s="1048"/>
      <c r="I46" s="996"/>
      <c r="J46" s="1028"/>
      <c r="K46" s="1037"/>
      <c r="L46" s="1040"/>
      <c r="M46" s="1043"/>
      <c r="N46" s="1046"/>
      <c r="O46" s="1046"/>
      <c r="P46" s="289" t="s">
        <v>405</v>
      </c>
    </row>
    <row r="47" spans="1:16" x14ac:dyDescent="0.3">
      <c r="A47" s="246"/>
      <c r="B47" s="247"/>
      <c r="C47" s="248"/>
      <c r="D47" s="581"/>
      <c r="E47" s="1034"/>
      <c r="F47" s="239" t="s">
        <v>376</v>
      </c>
      <c r="G47" s="305" t="s">
        <v>210</v>
      </c>
      <c r="H47" s="1048"/>
      <c r="I47" s="996"/>
      <c r="J47" s="1028"/>
      <c r="K47" s="1037"/>
      <c r="L47" s="1040"/>
      <c r="M47" s="1043"/>
      <c r="N47" s="1046"/>
      <c r="O47" s="1046"/>
      <c r="P47" s="289" t="s">
        <v>432</v>
      </c>
    </row>
    <row r="48" spans="1:16" x14ac:dyDescent="0.3">
      <c r="A48" s="246"/>
      <c r="B48" s="247"/>
      <c r="C48" s="248"/>
      <c r="D48" s="581"/>
      <c r="E48" s="1035"/>
      <c r="F48" s="239" t="s">
        <v>355</v>
      </c>
      <c r="G48" s="305" t="s">
        <v>210</v>
      </c>
      <c r="H48" s="1048"/>
      <c r="I48" s="996"/>
      <c r="J48" s="1029"/>
      <c r="K48" s="1038"/>
      <c r="L48" s="1041"/>
      <c r="M48" s="1044"/>
      <c r="N48" s="1047"/>
      <c r="O48" s="1047"/>
      <c r="P48" s="289" t="s">
        <v>433</v>
      </c>
    </row>
    <row r="49" spans="1:16" x14ac:dyDescent="0.3">
      <c r="A49" s="246"/>
      <c r="B49" s="247"/>
      <c r="C49" s="248"/>
      <c r="D49" s="581"/>
      <c r="E49" s="1033" t="s">
        <v>285</v>
      </c>
      <c r="F49" s="239" t="s">
        <v>427</v>
      </c>
      <c r="G49" s="305" t="s">
        <v>210</v>
      </c>
      <c r="H49" s="1048"/>
      <c r="I49" s="996"/>
      <c r="J49" s="1027"/>
      <c r="K49" s="1036"/>
      <c r="L49" s="1039"/>
      <c r="M49" s="1042"/>
      <c r="N49" s="1045"/>
      <c r="O49" s="1045"/>
      <c r="P49" s="289" t="s">
        <v>405</v>
      </c>
    </row>
    <row r="50" spans="1:16" x14ac:dyDescent="0.3">
      <c r="A50" s="246"/>
      <c r="B50" s="247"/>
      <c r="C50" s="248"/>
      <c r="D50" s="581"/>
      <c r="E50" s="1034"/>
      <c r="F50" s="239" t="s">
        <v>428</v>
      </c>
      <c r="G50" s="305" t="s">
        <v>210</v>
      </c>
      <c r="H50" s="1048"/>
      <c r="I50" s="996"/>
      <c r="J50" s="1028"/>
      <c r="K50" s="1037"/>
      <c r="L50" s="1040"/>
      <c r="M50" s="1043"/>
      <c r="N50" s="1046"/>
      <c r="O50" s="1046"/>
      <c r="P50" s="289" t="s">
        <v>405</v>
      </c>
    </row>
    <row r="51" spans="1:16" x14ac:dyDescent="0.3">
      <c r="A51" s="246"/>
      <c r="B51" s="247"/>
      <c r="C51" s="248"/>
      <c r="D51" s="581"/>
      <c r="E51" s="1034"/>
      <c r="F51" s="239" t="s">
        <v>429</v>
      </c>
      <c r="G51" s="305" t="s">
        <v>210</v>
      </c>
      <c r="H51" s="1048"/>
      <c r="I51" s="996"/>
      <c r="J51" s="1028"/>
      <c r="K51" s="1037"/>
      <c r="L51" s="1040"/>
      <c r="M51" s="1043"/>
      <c r="N51" s="1046"/>
      <c r="O51" s="1046"/>
      <c r="P51" s="289" t="s">
        <v>405</v>
      </c>
    </row>
    <row r="52" spans="1:16" x14ac:dyDescent="0.3">
      <c r="A52" s="246"/>
      <c r="B52" s="247"/>
      <c r="C52" s="248"/>
      <c r="D52" s="581"/>
      <c r="E52" s="1034"/>
      <c r="F52" s="239" t="s">
        <v>430</v>
      </c>
      <c r="G52" s="305" t="s">
        <v>210</v>
      </c>
      <c r="H52" s="1048"/>
      <c r="I52" s="996"/>
      <c r="J52" s="1028"/>
      <c r="K52" s="1037"/>
      <c r="L52" s="1040"/>
      <c r="M52" s="1043"/>
      <c r="N52" s="1046"/>
      <c r="O52" s="1046"/>
      <c r="P52" s="289" t="s">
        <v>405</v>
      </c>
    </row>
    <row r="53" spans="1:16" x14ac:dyDescent="0.3">
      <c r="A53" s="246"/>
      <c r="B53" s="247"/>
      <c r="C53" s="248"/>
      <c r="D53" s="581"/>
      <c r="E53" s="1034"/>
      <c r="F53" s="239" t="s">
        <v>431</v>
      </c>
      <c r="G53" s="305" t="s">
        <v>210</v>
      </c>
      <c r="H53" s="1048"/>
      <c r="I53" s="996"/>
      <c r="J53" s="1028"/>
      <c r="K53" s="1037"/>
      <c r="L53" s="1040"/>
      <c r="M53" s="1043"/>
      <c r="N53" s="1046"/>
      <c r="O53" s="1046"/>
      <c r="P53" s="289" t="s">
        <v>405</v>
      </c>
    </row>
    <row r="54" spans="1:16" x14ac:dyDescent="0.3">
      <c r="A54" s="246"/>
      <c r="B54" s="247"/>
      <c r="C54" s="248"/>
      <c r="D54" s="581"/>
      <c r="E54" s="1034"/>
      <c r="F54" s="239" t="s">
        <v>376</v>
      </c>
      <c r="G54" s="305" t="s">
        <v>210</v>
      </c>
      <c r="H54" s="1048"/>
      <c r="I54" s="996"/>
      <c r="J54" s="1028"/>
      <c r="K54" s="1037"/>
      <c r="L54" s="1040"/>
      <c r="M54" s="1043"/>
      <c r="N54" s="1046"/>
      <c r="O54" s="1046"/>
      <c r="P54" s="289" t="s">
        <v>432</v>
      </c>
    </row>
    <row r="55" spans="1:16" x14ac:dyDescent="0.3">
      <c r="A55" s="246"/>
      <c r="B55" s="247"/>
      <c r="C55" s="248"/>
      <c r="D55" s="581"/>
      <c r="E55" s="1035"/>
      <c r="F55" s="239" t="s">
        <v>355</v>
      </c>
      <c r="G55" s="305" t="s">
        <v>210</v>
      </c>
      <c r="H55" s="1048"/>
      <c r="I55" s="996"/>
      <c r="J55" s="1029"/>
      <c r="K55" s="1038"/>
      <c r="L55" s="1041"/>
      <c r="M55" s="1044"/>
      <c r="N55" s="1047"/>
      <c r="O55" s="1047"/>
      <c r="P55" s="289" t="s">
        <v>433</v>
      </c>
    </row>
    <row r="56" spans="1:16" s="156" customFormat="1" ht="39.75" customHeight="1" x14ac:dyDescent="0.2">
      <c r="A56" s="556"/>
      <c r="B56" s="227"/>
      <c r="C56" s="569"/>
      <c r="D56" s="570" t="s">
        <v>21</v>
      </c>
      <c r="E56" s="989" t="s">
        <v>588</v>
      </c>
      <c r="F56" s="990"/>
      <c r="G56" s="990"/>
      <c r="H56" s="990"/>
      <c r="I56" s="991"/>
      <c r="J56" s="571"/>
      <c r="K56" s="572"/>
      <c r="L56" s="573"/>
      <c r="M56" s="574"/>
      <c r="N56" s="77">
        <f>N57+N76</f>
        <v>0</v>
      </c>
      <c r="O56" s="77"/>
      <c r="P56" s="297" t="s">
        <v>425</v>
      </c>
    </row>
    <row r="57" spans="1:16" s="157" customFormat="1" ht="21" customHeight="1" x14ac:dyDescent="0.25">
      <c r="A57" s="575"/>
      <c r="B57" s="457"/>
      <c r="C57" s="569"/>
      <c r="D57" s="576"/>
      <c r="E57" s="583" t="s">
        <v>133</v>
      </c>
      <c r="F57" s="1052" t="s">
        <v>136</v>
      </c>
      <c r="G57" s="1052"/>
      <c r="H57" s="1052"/>
      <c r="I57" s="1052"/>
      <c r="J57" s="577"/>
      <c r="K57" s="582"/>
      <c r="L57" s="436"/>
      <c r="M57" s="579"/>
      <c r="N57" s="580">
        <f>SUM(N58:N75)</f>
        <v>0</v>
      </c>
      <c r="O57" s="580"/>
      <c r="P57" s="297" t="s">
        <v>435</v>
      </c>
    </row>
    <row r="58" spans="1:16" x14ac:dyDescent="0.3">
      <c r="A58" s="246"/>
      <c r="B58" s="247"/>
      <c r="C58" s="248"/>
      <c r="D58" s="581"/>
      <c r="E58" s="1033" t="s">
        <v>284</v>
      </c>
      <c r="F58" s="239" t="s">
        <v>436</v>
      </c>
      <c r="G58" s="305" t="s">
        <v>210</v>
      </c>
      <c r="H58" s="886"/>
      <c r="I58" s="887"/>
      <c r="J58" s="1027"/>
      <c r="K58" s="1027"/>
      <c r="L58" s="1027"/>
      <c r="M58" s="1030"/>
      <c r="N58" s="1027"/>
      <c r="O58" s="1027"/>
      <c r="P58" s="289" t="s">
        <v>405</v>
      </c>
    </row>
    <row r="59" spans="1:16" x14ac:dyDescent="0.3">
      <c r="A59" s="246"/>
      <c r="B59" s="247"/>
      <c r="C59" s="248"/>
      <c r="D59" s="581"/>
      <c r="E59" s="1034"/>
      <c r="F59" s="239" t="s">
        <v>437</v>
      </c>
      <c r="G59" s="305" t="s">
        <v>210</v>
      </c>
      <c r="H59" s="886"/>
      <c r="I59" s="887"/>
      <c r="J59" s="1028"/>
      <c r="K59" s="1028"/>
      <c r="L59" s="1028"/>
      <c r="M59" s="1031"/>
      <c r="N59" s="1028"/>
      <c r="O59" s="1028"/>
      <c r="P59" s="289" t="s">
        <v>405</v>
      </c>
    </row>
    <row r="60" spans="1:16" x14ac:dyDescent="0.3">
      <c r="A60" s="246"/>
      <c r="B60" s="247"/>
      <c r="C60" s="248"/>
      <c r="D60" s="581"/>
      <c r="E60" s="1034"/>
      <c r="F60" s="239" t="s">
        <v>431</v>
      </c>
      <c r="G60" s="305" t="s">
        <v>210</v>
      </c>
      <c r="H60" s="886"/>
      <c r="I60" s="887"/>
      <c r="J60" s="1028"/>
      <c r="K60" s="1028"/>
      <c r="L60" s="1028"/>
      <c r="M60" s="1031"/>
      <c r="N60" s="1028"/>
      <c r="O60" s="1028"/>
      <c r="P60" s="289" t="s">
        <v>405</v>
      </c>
    </row>
    <row r="61" spans="1:16" x14ac:dyDescent="0.3">
      <c r="A61" s="246"/>
      <c r="B61" s="247"/>
      <c r="C61" s="248"/>
      <c r="D61" s="581"/>
      <c r="E61" s="1034"/>
      <c r="F61" s="239" t="s">
        <v>427</v>
      </c>
      <c r="G61" s="305" t="s">
        <v>210</v>
      </c>
      <c r="H61" s="886"/>
      <c r="I61" s="887"/>
      <c r="J61" s="1028"/>
      <c r="K61" s="1028"/>
      <c r="L61" s="1028"/>
      <c r="M61" s="1031"/>
      <c r="N61" s="1028"/>
      <c r="O61" s="1028"/>
      <c r="P61" s="289" t="s">
        <v>405</v>
      </c>
    </row>
    <row r="62" spans="1:16" x14ac:dyDescent="0.3">
      <c r="A62" s="246"/>
      <c r="B62" s="247"/>
      <c r="C62" s="248"/>
      <c r="D62" s="581"/>
      <c r="E62" s="1034"/>
      <c r="F62" s="239" t="s">
        <v>438</v>
      </c>
      <c r="G62" s="305" t="s">
        <v>210</v>
      </c>
      <c r="H62" s="886"/>
      <c r="I62" s="887"/>
      <c r="J62" s="1028"/>
      <c r="K62" s="1028"/>
      <c r="L62" s="1028"/>
      <c r="M62" s="1031"/>
      <c r="N62" s="1028"/>
      <c r="O62" s="1028"/>
      <c r="P62" s="289" t="s">
        <v>405</v>
      </c>
    </row>
    <row r="63" spans="1:16" x14ac:dyDescent="0.3">
      <c r="A63" s="246"/>
      <c r="B63" s="247"/>
      <c r="C63" s="248"/>
      <c r="D63" s="581"/>
      <c r="E63" s="1034"/>
      <c r="F63" s="239" t="s">
        <v>429</v>
      </c>
      <c r="G63" s="305" t="s">
        <v>210</v>
      </c>
      <c r="H63" s="886"/>
      <c r="I63" s="887"/>
      <c r="J63" s="1028"/>
      <c r="K63" s="1028"/>
      <c r="L63" s="1028"/>
      <c r="M63" s="1031"/>
      <c r="N63" s="1028"/>
      <c r="O63" s="1028"/>
      <c r="P63" s="289" t="s">
        <v>405</v>
      </c>
    </row>
    <row r="64" spans="1:16" x14ac:dyDescent="0.3">
      <c r="A64" s="246"/>
      <c r="B64" s="247"/>
      <c r="C64" s="248"/>
      <c r="D64" s="581"/>
      <c r="E64" s="1034"/>
      <c r="F64" s="239" t="s">
        <v>430</v>
      </c>
      <c r="G64" s="305" t="s">
        <v>210</v>
      </c>
      <c r="H64" s="886"/>
      <c r="I64" s="887"/>
      <c r="J64" s="1028"/>
      <c r="K64" s="1028"/>
      <c r="L64" s="1028"/>
      <c r="M64" s="1031"/>
      <c r="N64" s="1028"/>
      <c r="O64" s="1028"/>
      <c r="P64" s="289" t="s">
        <v>405</v>
      </c>
    </row>
    <row r="65" spans="1:16" x14ac:dyDescent="0.3">
      <c r="A65" s="246"/>
      <c r="B65" s="247"/>
      <c r="C65" s="248"/>
      <c r="D65" s="581"/>
      <c r="E65" s="1034"/>
      <c r="F65" s="239" t="s">
        <v>376</v>
      </c>
      <c r="G65" s="305" t="s">
        <v>210</v>
      </c>
      <c r="H65" s="886"/>
      <c r="I65" s="887"/>
      <c r="J65" s="1028"/>
      <c r="K65" s="1028"/>
      <c r="L65" s="1028"/>
      <c r="M65" s="1031"/>
      <c r="N65" s="1028"/>
      <c r="O65" s="1028"/>
      <c r="P65" s="289" t="s">
        <v>432</v>
      </c>
    </row>
    <row r="66" spans="1:16" x14ac:dyDescent="0.3">
      <c r="A66" s="246"/>
      <c r="B66" s="247"/>
      <c r="C66" s="248"/>
      <c r="D66" s="581"/>
      <c r="E66" s="1035"/>
      <c r="F66" s="239" t="s">
        <v>355</v>
      </c>
      <c r="G66" s="305" t="s">
        <v>210</v>
      </c>
      <c r="H66" s="886"/>
      <c r="I66" s="887"/>
      <c r="J66" s="1029"/>
      <c r="K66" s="1029"/>
      <c r="L66" s="1029"/>
      <c r="M66" s="1032"/>
      <c r="N66" s="1029"/>
      <c r="O66" s="1029"/>
      <c r="P66" s="289" t="s">
        <v>433</v>
      </c>
    </row>
    <row r="67" spans="1:16" x14ac:dyDescent="0.3">
      <c r="A67" s="246"/>
      <c r="B67" s="247"/>
      <c r="C67" s="248"/>
      <c r="D67" s="581"/>
      <c r="E67" s="1033" t="s">
        <v>285</v>
      </c>
      <c r="F67" s="239" t="s">
        <v>436</v>
      </c>
      <c r="G67" s="305" t="s">
        <v>210</v>
      </c>
      <c r="H67" s="886"/>
      <c r="I67" s="887"/>
      <c r="J67" s="1027"/>
      <c r="K67" s="1027"/>
      <c r="L67" s="1027"/>
      <c r="M67" s="1030"/>
      <c r="N67" s="1027"/>
      <c r="O67" s="1027"/>
      <c r="P67" s="289" t="s">
        <v>405</v>
      </c>
    </row>
    <row r="68" spans="1:16" x14ac:dyDescent="0.3">
      <c r="A68" s="246"/>
      <c r="B68" s="247"/>
      <c r="C68" s="248"/>
      <c r="D68" s="581"/>
      <c r="E68" s="1034"/>
      <c r="F68" s="239" t="s">
        <v>437</v>
      </c>
      <c r="G68" s="305" t="s">
        <v>210</v>
      </c>
      <c r="H68" s="886"/>
      <c r="I68" s="887"/>
      <c r="J68" s="1028"/>
      <c r="K68" s="1028"/>
      <c r="L68" s="1028"/>
      <c r="M68" s="1031"/>
      <c r="N68" s="1028"/>
      <c r="O68" s="1028"/>
      <c r="P68" s="289" t="s">
        <v>405</v>
      </c>
    </row>
    <row r="69" spans="1:16" x14ac:dyDescent="0.3">
      <c r="A69" s="246"/>
      <c r="B69" s="247"/>
      <c r="C69" s="248"/>
      <c r="D69" s="581"/>
      <c r="E69" s="1034"/>
      <c r="F69" s="239" t="s">
        <v>431</v>
      </c>
      <c r="G69" s="305" t="s">
        <v>210</v>
      </c>
      <c r="H69" s="886"/>
      <c r="I69" s="887"/>
      <c r="J69" s="1028"/>
      <c r="K69" s="1028"/>
      <c r="L69" s="1028"/>
      <c r="M69" s="1031"/>
      <c r="N69" s="1028"/>
      <c r="O69" s="1028"/>
      <c r="P69" s="289" t="s">
        <v>405</v>
      </c>
    </row>
    <row r="70" spans="1:16" x14ac:dyDescent="0.3">
      <c r="A70" s="246"/>
      <c r="B70" s="247"/>
      <c r="C70" s="248"/>
      <c r="D70" s="581"/>
      <c r="E70" s="1034"/>
      <c r="F70" s="239" t="s">
        <v>427</v>
      </c>
      <c r="G70" s="305" t="s">
        <v>210</v>
      </c>
      <c r="H70" s="886"/>
      <c r="I70" s="887"/>
      <c r="J70" s="1028"/>
      <c r="K70" s="1028"/>
      <c r="L70" s="1028"/>
      <c r="M70" s="1031"/>
      <c r="N70" s="1028"/>
      <c r="O70" s="1028"/>
      <c r="P70" s="289" t="s">
        <v>405</v>
      </c>
    </row>
    <row r="71" spans="1:16" x14ac:dyDescent="0.3">
      <c r="A71" s="246"/>
      <c r="B71" s="247"/>
      <c r="C71" s="248"/>
      <c r="D71" s="581"/>
      <c r="E71" s="1034"/>
      <c r="F71" s="239" t="s">
        <v>438</v>
      </c>
      <c r="G71" s="305" t="s">
        <v>210</v>
      </c>
      <c r="H71" s="886"/>
      <c r="I71" s="887"/>
      <c r="J71" s="1028"/>
      <c r="K71" s="1028"/>
      <c r="L71" s="1028"/>
      <c r="M71" s="1031"/>
      <c r="N71" s="1028"/>
      <c r="O71" s="1028"/>
      <c r="P71" s="289" t="s">
        <v>405</v>
      </c>
    </row>
    <row r="72" spans="1:16" x14ac:dyDescent="0.3">
      <c r="A72" s="246"/>
      <c r="B72" s="247"/>
      <c r="C72" s="248"/>
      <c r="D72" s="581"/>
      <c r="E72" s="1034"/>
      <c r="F72" s="239" t="s">
        <v>429</v>
      </c>
      <c r="G72" s="305" t="s">
        <v>210</v>
      </c>
      <c r="H72" s="886"/>
      <c r="I72" s="887"/>
      <c r="J72" s="1028"/>
      <c r="K72" s="1028"/>
      <c r="L72" s="1028"/>
      <c r="M72" s="1031"/>
      <c r="N72" s="1028"/>
      <c r="O72" s="1028"/>
      <c r="P72" s="289" t="s">
        <v>405</v>
      </c>
    </row>
    <row r="73" spans="1:16" x14ac:dyDescent="0.3">
      <c r="A73" s="246"/>
      <c r="B73" s="247"/>
      <c r="C73" s="248"/>
      <c r="D73" s="581"/>
      <c r="E73" s="1034"/>
      <c r="F73" s="239" t="s">
        <v>430</v>
      </c>
      <c r="G73" s="305" t="s">
        <v>210</v>
      </c>
      <c r="H73" s="886"/>
      <c r="I73" s="887"/>
      <c r="J73" s="1028"/>
      <c r="K73" s="1028"/>
      <c r="L73" s="1028"/>
      <c r="M73" s="1031"/>
      <c r="N73" s="1028"/>
      <c r="O73" s="1028"/>
      <c r="P73" s="289" t="s">
        <v>405</v>
      </c>
    </row>
    <row r="74" spans="1:16" x14ac:dyDescent="0.3">
      <c r="A74" s="246"/>
      <c r="B74" s="247"/>
      <c r="C74" s="248"/>
      <c r="D74" s="581"/>
      <c r="E74" s="1034"/>
      <c r="F74" s="239" t="s">
        <v>376</v>
      </c>
      <c r="G74" s="305" t="s">
        <v>210</v>
      </c>
      <c r="H74" s="886"/>
      <c r="I74" s="887"/>
      <c r="J74" s="1028"/>
      <c r="K74" s="1028"/>
      <c r="L74" s="1028"/>
      <c r="M74" s="1031"/>
      <c r="N74" s="1028"/>
      <c r="O74" s="1028"/>
      <c r="P74" s="289" t="s">
        <v>432</v>
      </c>
    </row>
    <row r="75" spans="1:16" x14ac:dyDescent="0.3">
      <c r="A75" s="246"/>
      <c r="B75" s="247"/>
      <c r="C75" s="248"/>
      <c r="D75" s="581"/>
      <c r="E75" s="1035"/>
      <c r="F75" s="239" t="s">
        <v>355</v>
      </c>
      <c r="G75" s="305" t="s">
        <v>210</v>
      </c>
      <c r="H75" s="886"/>
      <c r="I75" s="887"/>
      <c r="J75" s="1029"/>
      <c r="K75" s="1029"/>
      <c r="L75" s="1029"/>
      <c r="M75" s="1032"/>
      <c r="N75" s="1029"/>
      <c r="O75" s="1029"/>
      <c r="P75" s="289" t="s">
        <v>433</v>
      </c>
    </row>
    <row r="76" spans="1:16" s="157" customFormat="1" ht="21" customHeight="1" x14ac:dyDescent="0.25">
      <c r="A76" s="575"/>
      <c r="B76" s="457"/>
      <c r="C76" s="569"/>
      <c r="D76" s="576"/>
      <c r="E76" s="454" t="s">
        <v>135</v>
      </c>
      <c r="F76" s="1052" t="s">
        <v>139</v>
      </c>
      <c r="G76" s="1052"/>
      <c r="H76" s="1052"/>
      <c r="I76" s="1052"/>
      <c r="J76" s="577"/>
      <c r="K76" s="582"/>
      <c r="L76" s="436"/>
      <c r="M76" s="579"/>
      <c r="N76" s="580">
        <f>SUM(N77:N94)</f>
        <v>0</v>
      </c>
      <c r="O76" s="580"/>
      <c r="P76" s="297" t="s">
        <v>439</v>
      </c>
    </row>
    <row r="77" spans="1:16" x14ac:dyDescent="0.3">
      <c r="A77" s="246"/>
      <c r="B77" s="247"/>
      <c r="C77" s="248"/>
      <c r="D77" s="581"/>
      <c r="E77" s="1033" t="s">
        <v>284</v>
      </c>
      <c r="F77" s="239" t="s">
        <v>436</v>
      </c>
      <c r="G77" s="305" t="s">
        <v>210</v>
      </c>
      <c r="H77" s="886"/>
      <c r="I77" s="887"/>
      <c r="J77" s="1027"/>
      <c r="K77" s="1027"/>
      <c r="L77" s="1027"/>
      <c r="M77" s="1030"/>
      <c r="N77" s="1027"/>
      <c r="O77" s="1027"/>
      <c r="P77" s="289" t="s">
        <v>405</v>
      </c>
    </row>
    <row r="78" spans="1:16" x14ac:dyDescent="0.3">
      <c r="A78" s="246"/>
      <c r="B78" s="247"/>
      <c r="C78" s="248"/>
      <c r="D78" s="581"/>
      <c r="E78" s="1034"/>
      <c r="F78" s="239" t="s">
        <v>437</v>
      </c>
      <c r="G78" s="305" t="s">
        <v>210</v>
      </c>
      <c r="H78" s="886"/>
      <c r="I78" s="887"/>
      <c r="J78" s="1028"/>
      <c r="K78" s="1028"/>
      <c r="L78" s="1028"/>
      <c r="M78" s="1031"/>
      <c r="N78" s="1028"/>
      <c r="O78" s="1028"/>
      <c r="P78" s="289" t="s">
        <v>405</v>
      </c>
    </row>
    <row r="79" spans="1:16" x14ac:dyDescent="0.3">
      <c r="A79" s="246"/>
      <c r="B79" s="247"/>
      <c r="C79" s="248"/>
      <c r="D79" s="581"/>
      <c r="E79" s="1034"/>
      <c r="F79" s="239" t="s">
        <v>431</v>
      </c>
      <c r="G79" s="305" t="s">
        <v>210</v>
      </c>
      <c r="H79" s="886"/>
      <c r="I79" s="887"/>
      <c r="J79" s="1028"/>
      <c r="K79" s="1028"/>
      <c r="L79" s="1028"/>
      <c r="M79" s="1031"/>
      <c r="N79" s="1028"/>
      <c r="O79" s="1028"/>
      <c r="P79" s="289" t="s">
        <v>405</v>
      </c>
    </row>
    <row r="80" spans="1:16" x14ac:dyDescent="0.3">
      <c r="A80" s="246"/>
      <c r="B80" s="247"/>
      <c r="C80" s="248"/>
      <c r="D80" s="581"/>
      <c r="E80" s="1034"/>
      <c r="F80" s="239" t="s">
        <v>427</v>
      </c>
      <c r="G80" s="305" t="s">
        <v>210</v>
      </c>
      <c r="H80" s="886"/>
      <c r="I80" s="887"/>
      <c r="J80" s="1028"/>
      <c r="K80" s="1028"/>
      <c r="L80" s="1028"/>
      <c r="M80" s="1031"/>
      <c r="N80" s="1028"/>
      <c r="O80" s="1028"/>
      <c r="P80" s="289" t="s">
        <v>405</v>
      </c>
    </row>
    <row r="81" spans="1:16" x14ac:dyDescent="0.3">
      <c r="A81" s="246"/>
      <c r="B81" s="247"/>
      <c r="C81" s="248"/>
      <c r="D81" s="581"/>
      <c r="E81" s="1034"/>
      <c r="F81" s="239" t="s">
        <v>438</v>
      </c>
      <c r="G81" s="305" t="s">
        <v>210</v>
      </c>
      <c r="H81" s="886"/>
      <c r="I81" s="887"/>
      <c r="J81" s="1028"/>
      <c r="K81" s="1028"/>
      <c r="L81" s="1028"/>
      <c r="M81" s="1031"/>
      <c r="N81" s="1028"/>
      <c r="O81" s="1028"/>
      <c r="P81" s="289" t="s">
        <v>405</v>
      </c>
    </row>
    <row r="82" spans="1:16" x14ac:dyDescent="0.3">
      <c r="A82" s="246"/>
      <c r="B82" s="247"/>
      <c r="C82" s="248"/>
      <c r="D82" s="581"/>
      <c r="E82" s="1034"/>
      <c r="F82" s="239" t="s">
        <v>429</v>
      </c>
      <c r="G82" s="305" t="s">
        <v>210</v>
      </c>
      <c r="H82" s="886"/>
      <c r="I82" s="887"/>
      <c r="J82" s="1028"/>
      <c r="K82" s="1028"/>
      <c r="L82" s="1028"/>
      <c r="M82" s="1031"/>
      <c r="N82" s="1028"/>
      <c r="O82" s="1028"/>
      <c r="P82" s="289" t="s">
        <v>405</v>
      </c>
    </row>
    <row r="83" spans="1:16" x14ac:dyDescent="0.3">
      <c r="A83" s="246"/>
      <c r="B83" s="247"/>
      <c r="C83" s="248"/>
      <c r="D83" s="581"/>
      <c r="E83" s="1034"/>
      <c r="F83" s="239" t="s">
        <v>430</v>
      </c>
      <c r="G83" s="305" t="s">
        <v>210</v>
      </c>
      <c r="H83" s="886"/>
      <c r="I83" s="887"/>
      <c r="J83" s="1028"/>
      <c r="K83" s="1028"/>
      <c r="L83" s="1028"/>
      <c r="M83" s="1031"/>
      <c r="N83" s="1028"/>
      <c r="O83" s="1028"/>
      <c r="P83" s="289" t="s">
        <v>405</v>
      </c>
    </row>
    <row r="84" spans="1:16" x14ac:dyDescent="0.3">
      <c r="A84" s="246"/>
      <c r="B84" s="247"/>
      <c r="C84" s="248"/>
      <c r="D84" s="581"/>
      <c r="E84" s="1034"/>
      <c r="F84" s="239" t="s">
        <v>376</v>
      </c>
      <c r="G84" s="305" t="s">
        <v>210</v>
      </c>
      <c r="H84" s="886"/>
      <c r="I84" s="887"/>
      <c r="J84" s="1028"/>
      <c r="K84" s="1028"/>
      <c r="L84" s="1028"/>
      <c r="M84" s="1031"/>
      <c r="N84" s="1028"/>
      <c r="O84" s="1028"/>
      <c r="P84" s="289" t="s">
        <v>440</v>
      </c>
    </row>
    <row r="85" spans="1:16" x14ac:dyDescent="0.3">
      <c r="A85" s="246"/>
      <c r="B85" s="247"/>
      <c r="C85" s="248"/>
      <c r="D85" s="581"/>
      <c r="E85" s="1035"/>
      <c r="F85" s="239" t="s">
        <v>355</v>
      </c>
      <c r="G85" s="305" t="s">
        <v>210</v>
      </c>
      <c r="H85" s="886"/>
      <c r="I85" s="887"/>
      <c r="J85" s="1029"/>
      <c r="K85" s="1029"/>
      <c r="L85" s="1029"/>
      <c r="M85" s="1032"/>
      <c r="N85" s="1029"/>
      <c r="O85" s="1029"/>
      <c r="P85" s="289" t="s">
        <v>441</v>
      </c>
    </row>
    <row r="86" spans="1:16" x14ac:dyDescent="0.3">
      <c r="A86" s="246"/>
      <c r="B86" s="247"/>
      <c r="C86" s="248"/>
      <c r="D86" s="581"/>
      <c r="E86" s="1033" t="s">
        <v>285</v>
      </c>
      <c r="F86" s="239" t="s">
        <v>436</v>
      </c>
      <c r="G86" s="305" t="s">
        <v>210</v>
      </c>
      <c r="H86" s="886"/>
      <c r="I86" s="887"/>
      <c r="J86" s="1027"/>
      <c r="K86" s="1027"/>
      <c r="L86" s="1027"/>
      <c r="M86" s="1030"/>
      <c r="N86" s="1027"/>
      <c r="O86" s="1027"/>
      <c r="P86" s="289" t="s">
        <v>405</v>
      </c>
    </row>
    <row r="87" spans="1:16" x14ac:dyDescent="0.3">
      <c r="A87" s="246"/>
      <c r="B87" s="247"/>
      <c r="C87" s="248"/>
      <c r="D87" s="581"/>
      <c r="E87" s="1034"/>
      <c r="F87" s="239" t="s">
        <v>437</v>
      </c>
      <c r="G87" s="305" t="s">
        <v>210</v>
      </c>
      <c r="H87" s="886"/>
      <c r="I87" s="887"/>
      <c r="J87" s="1028"/>
      <c r="K87" s="1028"/>
      <c r="L87" s="1028"/>
      <c r="M87" s="1031"/>
      <c r="N87" s="1028"/>
      <c r="O87" s="1028"/>
      <c r="P87" s="289" t="s">
        <v>405</v>
      </c>
    </row>
    <row r="88" spans="1:16" x14ac:dyDescent="0.3">
      <c r="A88" s="246"/>
      <c r="B88" s="247"/>
      <c r="C88" s="248"/>
      <c r="D88" s="581"/>
      <c r="E88" s="1034"/>
      <c r="F88" s="239" t="s">
        <v>431</v>
      </c>
      <c r="G88" s="305" t="s">
        <v>210</v>
      </c>
      <c r="H88" s="886"/>
      <c r="I88" s="887"/>
      <c r="J88" s="1028"/>
      <c r="K88" s="1028"/>
      <c r="L88" s="1028"/>
      <c r="M88" s="1031"/>
      <c r="N88" s="1028"/>
      <c r="O88" s="1028"/>
      <c r="P88" s="289" t="s">
        <v>405</v>
      </c>
    </row>
    <row r="89" spans="1:16" x14ac:dyDescent="0.3">
      <c r="A89" s="246"/>
      <c r="B89" s="247"/>
      <c r="C89" s="248"/>
      <c r="D89" s="581"/>
      <c r="E89" s="1034"/>
      <c r="F89" s="239" t="s">
        <v>427</v>
      </c>
      <c r="G89" s="305" t="s">
        <v>210</v>
      </c>
      <c r="H89" s="886"/>
      <c r="I89" s="887"/>
      <c r="J89" s="1028"/>
      <c r="K89" s="1028"/>
      <c r="L89" s="1028"/>
      <c r="M89" s="1031"/>
      <c r="N89" s="1028"/>
      <c r="O89" s="1028"/>
      <c r="P89" s="289" t="s">
        <v>405</v>
      </c>
    </row>
    <row r="90" spans="1:16" x14ac:dyDescent="0.3">
      <c r="A90" s="246"/>
      <c r="B90" s="247"/>
      <c r="C90" s="248"/>
      <c r="D90" s="581"/>
      <c r="E90" s="1034"/>
      <c r="F90" s="239" t="s">
        <v>438</v>
      </c>
      <c r="G90" s="305" t="s">
        <v>210</v>
      </c>
      <c r="H90" s="886"/>
      <c r="I90" s="887"/>
      <c r="J90" s="1028"/>
      <c r="K90" s="1028"/>
      <c r="L90" s="1028"/>
      <c r="M90" s="1031"/>
      <c r="N90" s="1028"/>
      <c r="O90" s="1028"/>
      <c r="P90" s="289" t="s">
        <v>405</v>
      </c>
    </row>
    <row r="91" spans="1:16" x14ac:dyDescent="0.3">
      <c r="A91" s="246"/>
      <c r="B91" s="247"/>
      <c r="C91" s="248"/>
      <c r="D91" s="581"/>
      <c r="E91" s="1034"/>
      <c r="F91" s="239" t="s">
        <v>429</v>
      </c>
      <c r="G91" s="305" t="s">
        <v>210</v>
      </c>
      <c r="H91" s="886"/>
      <c r="I91" s="887"/>
      <c r="J91" s="1028"/>
      <c r="K91" s="1028"/>
      <c r="L91" s="1028"/>
      <c r="M91" s="1031"/>
      <c r="N91" s="1028"/>
      <c r="O91" s="1028"/>
      <c r="P91" s="289" t="s">
        <v>405</v>
      </c>
    </row>
    <row r="92" spans="1:16" x14ac:dyDescent="0.3">
      <c r="A92" s="246"/>
      <c r="B92" s="247"/>
      <c r="C92" s="248"/>
      <c r="D92" s="581"/>
      <c r="E92" s="1034"/>
      <c r="F92" s="239" t="s">
        <v>430</v>
      </c>
      <c r="G92" s="305" t="s">
        <v>210</v>
      </c>
      <c r="H92" s="886"/>
      <c r="I92" s="887"/>
      <c r="J92" s="1028"/>
      <c r="K92" s="1028"/>
      <c r="L92" s="1028"/>
      <c r="M92" s="1031"/>
      <c r="N92" s="1028"/>
      <c r="O92" s="1028"/>
      <c r="P92" s="289" t="s">
        <v>405</v>
      </c>
    </row>
    <row r="93" spans="1:16" x14ac:dyDescent="0.3">
      <c r="A93" s="246"/>
      <c r="B93" s="247"/>
      <c r="C93" s="248"/>
      <c r="D93" s="581"/>
      <c r="E93" s="1034"/>
      <c r="F93" s="239" t="s">
        <v>376</v>
      </c>
      <c r="G93" s="305" t="s">
        <v>210</v>
      </c>
      <c r="H93" s="886"/>
      <c r="I93" s="887"/>
      <c r="J93" s="1028"/>
      <c r="K93" s="1028"/>
      <c r="L93" s="1028"/>
      <c r="M93" s="1031"/>
      <c r="N93" s="1028"/>
      <c r="O93" s="1028"/>
      <c r="P93" s="289" t="s">
        <v>440</v>
      </c>
    </row>
    <row r="94" spans="1:16" x14ac:dyDescent="0.3">
      <c r="A94" s="246"/>
      <c r="B94" s="247"/>
      <c r="C94" s="248"/>
      <c r="D94" s="581"/>
      <c r="E94" s="1035"/>
      <c r="F94" s="239" t="s">
        <v>355</v>
      </c>
      <c r="G94" s="305" t="s">
        <v>210</v>
      </c>
      <c r="H94" s="886"/>
      <c r="I94" s="887"/>
      <c r="J94" s="1029"/>
      <c r="K94" s="1029"/>
      <c r="L94" s="1029"/>
      <c r="M94" s="1032"/>
      <c r="N94" s="1029"/>
      <c r="O94" s="1029"/>
      <c r="P94" s="289" t="s">
        <v>433</v>
      </c>
    </row>
    <row r="95" spans="1:16" s="156" customFormat="1" ht="33.75" customHeight="1" x14ac:dyDescent="0.2">
      <c r="A95" s="556"/>
      <c r="B95" s="457"/>
      <c r="C95" s="569"/>
      <c r="D95" s="570" t="s">
        <v>25</v>
      </c>
      <c r="E95" s="1056" t="s">
        <v>442</v>
      </c>
      <c r="F95" s="1056"/>
      <c r="G95" s="1056"/>
      <c r="H95" s="1056"/>
      <c r="I95" s="1056"/>
      <c r="J95" s="571"/>
      <c r="K95" s="572"/>
      <c r="L95" s="573"/>
      <c r="M95" s="584"/>
      <c r="N95" s="77">
        <f>N96+N137+N174+N207+N240+N273</f>
        <v>11.25</v>
      </c>
      <c r="O95" s="77"/>
      <c r="P95" s="297" t="s">
        <v>443</v>
      </c>
    </row>
    <row r="96" spans="1:16" s="157" customFormat="1" ht="21.75" customHeight="1" x14ac:dyDescent="0.25">
      <c r="A96" s="575"/>
      <c r="B96" s="457"/>
      <c r="C96" s="585"/>
      <c r="D96" s="586"/>
      <c r="E96" s="454" t="s">
        <v>133</v>
      </c>
      <c r="F96" s="1052" t="s">
        <v>358</v>
      </c>
      <c r="G96" s="1052"/>
      <c r="H96" s="1052"/>
      <c r="I96" s="1052"/>
      <c r="J96" s="577"/>
      <c r="K96" s="582"/>
      <c r="L96" s="436"/>
      <c r="M96" s="579"/>
      <c r="N96" s="580">
        <f>SUM(N97:N136)</f>
        <v>0</v>
      </c>
      <c r="O96" s="580"/>
      <c r="P96" s="297" t="s">
        <v>444</v>
      </c>
    </row>
    <row r="97" spans="1:17" x14ac:dyDescent="0.3">
      <c r="A97" s="246"/>
      <c r="B97" s="247"/>
      <c r="C97" s="248"/>
      <c r="D97" s="581"/>
      <c r="E97" s="1033" t="s">
        <v>284</v>
      </c>
      <c r="F97" s="239" t="s">
        <v>472</v>
      </c>
      <c r="G97" s="305" t="s">
        <v>210</v>
      </c>
      <c r="H97" s="886"/>
      <c r="I97" s="887"/>
      <c r="J97" s="1027"/>
      <c r="K97" s="1027"/>
      <c r="L97" s="1027"/>
      <c r="M97" s="1030"/>
      <c r="N97" s="1027"/>
      <c r="O97" s="1027"/>
      <c r="P97" s="289" t="s">
        <v>405</v>
      </c>
    </row>
    <row r="98" spans="1:17" x14ac:dyDescent="0.3">
      <c r="A98" s="246"/>
      <c r="B98" s="247"/>
      <c r="C98" s="248"/>
      <c r="D98" s="581"/>
      <c r="E98" s="1034"/>
      <c r="F98" s="239" t="s">
        <v>437</v>
      </c>
      <c r="G98" s="305" t="s">
        <v>210</v>
      </c>
      <c r="H98" s="886"/>
      <c r="I98" s="887"/>
      <c r="J98" s="1028"/>
      <c r="K98" s="1028"/>
      <c r="L98" s="1028"/>
      <c r="M98" s="1031"/>
      <c r="N98" s="1028"/>
      <c r="O98" s="1028"/>
      <c r="P98" s="289" t="s">
        <v>405</v>
      </c>
    </row>
    <row r="99" spans="1:17" x14ac:dyDescent="0.3">
      <c r="A99" s="246"/>
      <c r="B99" s="247"/>
      <c r="C99" s="248"/>
      <c r="D99" s="581"/>
      <c r="E99" s="1034"/>
      <c r="F99" s="239" t="s">
        <v>445</v>
      </c>
      <c r="G99" s="305" t="s">
        <v>210</v>
      </c>
      <c r="H99" s="886"/>
      <c r="I99" s="887"/>
      <c r="J99" s="1028"/>
      <c r="K99" s="1028"/>
      <c r="L99" s="1028"/>
      <c r="M99" s="1031"/>
      <c r="N99" s="1028"/>
      <c r="O99" s="1028"/>
      <c r="P99" s="289" t="s">
        <v>405</v>
      </c>
    </row>
    <row r="100" spans="1:17" x14ac:dyDescent="0.3">
      <c r="A100" s="246"/>
      <c r="B100" s="247"/>
      <c r="C100" s="248"/>
      <c r="D100" s="581"/>
      <c r="E100" s="1034"/>
      <c r="F100" s="239" t="s">
        <v>446</v>
      </c>
      <c r="G100" s="305" t="s">
        <v>210</v>
      </c>
      <c r="H100" s="886"/>
      <c r="I100" s="887"/>
      <c r="J100" s="1028"/>
      <c r="K100" s="1028"/>
      <c r="L100" s="1028"/>
      <c r="M100" s="1031"/>
      <c r="N100" s="1028"/>
      <c r="O100" s="1028"/>
      <c r="P100" s="289" t="s">
        <v>405</v>
      </c>
    </row>
    <row r="101" spans="1:17" x14ac:dyDescent="0.3">
      <c r="A101" s="246"/>
      <c r="B101" s="247"/>
      <c r="C101" s="248"/>
      <c r="D101" s="581"/>
      <c r="E101" s="1034"/>
      <c r="F101" s="239" t="s">
        <v>447</v>
      </c>
      <c r="G101" s="305" t="s">
        <v>210</v>
      </c>
      <c r="H101" s="886"/>
      <c r="I101" s="887"/>
      <c r="J101" s="1028"/>
      <c r="K101" s="1028"/>
      <c r="L101" s="1028"/>
      <c r="M101" s="1031"/>
      <c r="N101" s="1028"/>
      <c r="O101" s="1028"/>
      <c r="P101" s="289" t="s">
        <v>448</v>
      </c>
    </row>
    <row r="102" spans="1:17" x14ac:dyDescent="0.3">
      <c r="A102" s="246"/>
      <c r="B102" s="247"/>
      <c r="C102" s="248"/>
      <c r="D102" s="581"/>
      <c r="E102" s="1034"/>
      <c r="F102" s="239" t="s">
        <v>449</v>
      </c>
      <c r="G102" s="305" t="s">
        <v>210</v>
      </c>
      <c r="H102" s="886"/>
      <c r="I102" s="887"/>
      <c r="J102" s="1028"/>
      <c r="K102" s="1028"/>
      <c r="L102" s="1028"/>
      <c r="M102" s="1031"/>
      <c r="N102" s="1028"/>
      <c r="O102" s="1028"/>
      <c r="P102" s="289" t="s">
        <v>405</v>
      </c>
    </row>
    <row r="103" spans="1:17" x14ac:dyDescent="0.3">
      <c r="A103" s="246"/>
      <c r="B103" s="247"/>
      <c r="C103" s="248"/>
      <c r="D103" s="581"/>
      <c r="E103" s="1034"/>
      <c r="F103" s="239" t="s">
        <v>450</v>
      </c>
      <c r="G103" s="305" t="s">
        <v>210</v>
      </c>
      <c r="H103" s="886"/>
      <c r="I103" s="887"/>
      <c r="J103" s="1028"/>
      <c r="K103" s="1028"/>
      <c r="L103" s="1028"/>
      <c r="M103" s="1031"/>
      <c r="N103" s="1028"/>
      <c r="O103" s="1028"/>
      <c r="P103" s="289" t="s">
        <v>405</v>
      </c>
    </row>
    <row r="104" spans="1:17" x14ac:dyDescent="0.3">
      <c r="A104" s="246"/>
      <c r="B104" s="247"/>
      <c r="C104" s="248"/>
      <c r="D104" s="581"/>
      <c r="E104" s="1034"/>
      <c r="F104" s="239" t="s">
        <v>451</v>
      </c>
      <c r="G104" s="305" t="s">
        <v>210</v>
      </c>
      <c r="H104" s="886"/>
      <c r="I104" s="887"/>
      <c r="J104" s="1028"/>
      <c r="K104" s="1028"/>
      <c r="L104" s="1028"/>
      <c r="M104" s="1031"/>
      <c r="N104" s="1028"/>
      <c r="O104" s="1028"/>
      <c r="P104" s="289" t="s">
        <v>405</v>
      </c>
    </row>
    <row r="105" spans="1:17" x14ac:dyDescent="0.3">
      <c r="A105" s="246"/>
      <c r="B105" s="247"/>
      <c r="C105" s="248"/>
      <c r="D105" s="581"/>
      <c r="E105" s="1034"/>
      <c r="F105" s="239" t="s">
        <v>430</v>
      </c>
      <c r="G105" s="305" t="s">
        <v>210</v>
      </c>
      <c r="H105" s="886"/>
      <c r="I105" s="887"/>
      <c r="J105" s="1028"/>
      <c r="K105" s="1028"/>
      <c r="L105" s="1028"/>
      <c r="M105" s="1031"/>
      <c r="N105" s="1028"/>
      <c r="O105" s="1028"/>
      <c r="P105" s="289" t="s">
        <v>405</v>
      </c>
    </row>
    <row r="106" spans="1:17" x14ac:dyDescent="0.3">
      <c r="A106" s="246"/>
      <c r="B106" s="247"/>
      <c r="C106" s="248"/>
      <c r="D106" s="581"/>
      <c r="E106" s="1034"/>
      <c r="F106" s="239" t="s">
        <v>452</v>
      </c>
      <c r="G106" s="305" t="s">
        <v>210</v>
      </c>
      <c r="H106" s="886"/>
      <c r="I106" s="887"/>
      <c r="J106" s="1028"/>
      <c r="K106" s="1028"/>
      <c r="L106" s="1028"/>
      <c r="M106" s="1031"/>
      <c r="N106" s="1028"/>
      <c r="O106" s="1028"/>
      <c r="P106" s="289" t="s">
        <v>589</v>
      </c>
    </row>
    <row r="107" spans="1:17" x14ac:dyDescent="0.3">
      <c r="A107" s="246"/>
      <c r="B107" s="247"/>
      <c r="C107" s="248"/>
      <c r="D107" s="581"/>
      <c r="E107" s="1034"/>
      <c r="F107" s="239" t="s">
        <v>453</v>
      </c>
      <c r="G107" s="305" t="s">
        <v>210</v>
      </c>
      <c r="H107" s="886"/>
      <c r="I107" s="887"/>
      <c r="J107" s="1028"/>
      <c r="K107" s="1028"/>
      <c r="L107" s="1028"/>
      <c r="M107" s="1031"/>
      <c r="N107" s="1028"/>
      <c r="O107" s="1028"/>
      <c r="P107" s="289" t="s">
        <v>454</v>
      </c>
    </row>
    <row r="108" spans="1:17" x14ac:dyDescent="0.3">
      <c r="A108" s="246"/>
      <c r="B108" s="247"/>
      <c r="C108" s="248"/>
      <c r="D108" s="581"/>
      <c r="E108" s="1034"/>
      <c r="F108" s="239" t="s">
        <v>376</v>
      </c>
      <c r="G108" s="305" t="s">
        <v>210</v>
      </c>
      <c r="H108" s="886"/>
      <c r="I108" s="887"/>
      <c r="J108" s="1028"/>
      <c r="K108" s="1028"/>
      <c r="L108" s="1028"/>
      <c r="M108" s="1031"/>
      <c r="N108" s="1028"/>
      <c r="O108" s="1028"/>
      <c r="P108" s="289" t="s">
        <v>455</v>
      </c>
    </row>
    <row r="109" spans="1:17" x14ac:dyDescent="0.3">
      <c r="A109" s="246"/>
      <c r="B109" s="247"/>
      <c r="C109" s="248"/>
      <c r="D109" s="581"/>
      <c r="E109" s="1034"/>
      <c r="F109" s="239" t="s">
        <v>456</v>
      </c>
      <c r="G109" s="305" t="s">
        <v>210</v>
      </c>
      <c r="H109" s="886"/>
      <c r="I109" s="887"/>
      <c r="J109" s="1028"/>
      <c r="K109" s="1028"/>
      <c r="L109" s="1028"/>
      <c r="M109" s="1031"/>
      <c r="N109" s="1028"/>
      <c r="O109" s="1028"/>
      <c r="P109" s="289" t="s">
        <v>457</v>
      </c>
    </row>
    <row r="110" spans="1:17" ht="30" x14ac:dyDescent="0.3">
      <c r="A110" s="246"/>
      <c r="B110" s="247"/>
      <c r="C110" s="248"/>
      <c r="D110" s="581"/>
      <c r="E110" s="1034"/>
      <c r="F110" s="239" t="s">
        <v>458</v>
      </c>
      <c r="G110" s="305" t="s">
        <v>210</v>
      </c>
      <c r="H110" s="886"/>
      <c r="I110" s="887"/>
      <c r="J110" s="1028"/>
      <c r="K110" s="1028"/>
      <c r="L110" s="1028"/>
      <c r="M110" s="1031"/>
      <c r="N110" s="1028"/>
      <c r="O110" s="1028"/>
      <c r="P110" s="289" t="s">
        <v>459</v>
      </c>
    </row>
    <row r="111" spans="1:17" x14ac:dyDescent="0.3">
      <c r="A111" s="246"/>
      <c r="B111" s="247"/>
      <c r="C111" s="248"/>
      <c r="D111" s="581"/>
      <c r="E111" s="1034"/>
      <c r="F111" s="239" t="s">
        <v>355</v>
      </c>
      <c r="G111" s="305" t="s">
        <v>210</v>
      </c>
      <c r="H111" s="886"/>
      <c r="I111" s="887"/>
      <c r="J111" s="1028"/>
      <c r="K111" s="1028"/>
      <c r="L111" s="1028"/>
      <c r="M111" s="1031"/>
      <c r="N111" s="1028"/>
      <c r="O111" s="1028"/>
      <c r="P111" s="289" t="s">
        <v>433</v>
      </c>
    </row>
    <row r="112" spans="1:17" ht="36.75" customHeight="1" x14ac:dyDescent="0.3">
      <c r="A112" s="246"/>
      <c r="B112" s="247"/>
      <c r="C112" s="248"/>
      <c r="D112" s="581"/>
      <c r="E112" s="1034"/>
      <c r="F112" s="239" t="s">
        <v>460</v>
      </c>
      <c r="G112" s="305"/>
      <c r="H112" s="886"/>
      <c r="I112" s="887"/>
      <c r="J112" s="1028"/>
      <c r="K112" s="1028"/>
      <c r="L112" s="1028"/>
      <c r="M112" s="1031"/>
      <c r="N112" s="1028"/>
      <c r="O112" s="1028"/>
      <c r="P112" s="289" t="s">
        <v>461</v>
      </c>
      <c r="Q112" s="158" t="s">
        <v>462</v>
      </c>
    </row>
    <row r="113" spans="1:16" x14ac:dyDescent="0.3">
      <c r="A113" s="246"/>
      <c r="B113" s="247"/>
      <c r="C113" s="248"/>
      <c r="D113" s="581"/>
      <c r="E113" s="1034"/>
      <c r="F113" s="239" t="s">
        <v>463</v>
      </c>
      <c r="G113" s="305" t="s">
        <v>210</v>
      </c>
      <c r="H113" s="886"/>
      <c r="I113" s="887"/>
      <c r="J113" s="1028"/>
      <c r="K113" s="1028"/>
      <c r="L113" s="1028"/>
      <c r="M113" s="1031"/>
      <c r="N113" s="1028"/>
      <c r="O113" s="1028"/>
      <c r="P113" s="289" t="s">
        <v>464</v>
      </c>
    </row>
    <row r="114" spans="1:16" ht="30" x14ac:dyDescent="0.3">
      <c r="A114" s="246"/>
      <c r="B114" s="247"/>
      <c r="C114" s="248"/>
      <c r="D114" s="581"/>
      <c r="E114" s="1034"/>
      <c r="F114" s="239" t="s">
        <v>465</v>
      </c>
      <c r="G114" s="305" t="s">
        <v>210</v>
      </c>
      <c r="H114" s="886"/>
      <c r="I114" s="887"/>
      <c r="J114" s="1028"/>
      <c r="K114" s="1028"/>
      <c r="L114" s="1028"/>
      <c r="M114" s="1031"/>
      <c r="N114" s="1028"/>
      <c r="O114" s="1028"/>
      <c r="P114" s="289" t="s">
        <v>466</v>
      </c>
    </row>
    <row r="115" spans="1:16" ht="30" x14ac:dyDescent="0.3">
      <c r="A115" s="246"/>
      <c r="B115" s="247"/>
      <c r="C115" s="248"/>
      <c r="D115" s="581"/>
      <c r="E115" s="1034"/>
      <c r="F115" s="239" t="s">
        <v>467</v>
      </c>
      <c r="G115" s="305" t="s">
        <v>210</v>
      </c>
      <c r="H115" s="886" t="s">
        <v>468</v>
      </c>
      <c r="I115" s="887"/>
      <c r="J115" s="1028"/>
      <c r="K115" s="1028"/>
      <c r="L115" s="1028"/>
      <c r="M115" s="1031"/>
      <c r="N115" s="1028"/>
      <c r="O115" s="1028"/>
      <c r="P115" s="289" t="s">
        <v>469</v>
      </c>
    </row>
    <row r="116" spans="1:16" ht="30" x14ac:dyDescent="0.3">
      <c r="A116" s="246"/>
      <c r="B116" s="247"/>
      <c r="C116" s="248"/>
      <c r="D116" s="581"/>
      <c r="E116" s="1035"/>
      <c r="F116" s="239" t="s">
        <v>470</v>
      </c>
      <c r="G116" s="305" t="s">
        <v>210</v>
      </c>
      <c r="H116" s="886"/>
      <c r="I116" s="887"/>
      <c r="J116" s="1029"/>
      <c r="K116" s="1029"/>
      <c r="L116" s="1029"/>
      <c r="M116" s="1032"/>
      <c r="N116" s="1029"/>
      <c r="O116" s="1029"/>
      <c r="P116" s="289" t="s">
        <v>471</v>
      </c>
    </row>
    <row r="117" spans="1:16" x14ac:dyDescent="0.3">
      <c r="A117" s="246"/>
      <c r="B117" s="247"/>
      <c r="C117" s="248"/>
      <c r="D117" s="581"/>
      <c r="E117" s="1033" t="s">
        <v>285</v>
      </c>
      <c r="F117" s="239" t="s">
        <v>472</v>
      </c>
      <c r="G117" s="305" t="s">
        <v>210</v>
      </c>
      <c r="H117" s="886"/>
      <c r="I117" s="887"/>
      <c r="J117" s="1027"/>
      <c r="K117" s="1027"/>
      <c r="L117" s="1027"/>
      <c r="M117" s="1030"/>
      <c r="N117" s="1027"/>
      <c r="O117" s="1027"/>
      <c r="P117" s="289" t="s">
        <v>405</v>
      </c>
    </row>
    <row r="118" spans="1:16" x14ac:dyDescent="0.3">
      <c r="A118" s="246"/>
      <c r="B118" s="247"/>
      <c r="C118" s="248"/>
      <c r="D118" s="581"/>
      <c r="E118" s="1034"/>
      <c r="F118" s="239" t="s">
        <v>437</v>
      </c>
      <c r="G118" s="305" t="s">
        <v>210</v>
      </c>
      <c r="H118" s="886"/>
      <c r="I118" s="887"/>
      <c r="J118" s="1028"/>
      <c r="K118" s="1028"/>
      <c r="L118" s="1028"/>
      <c r="M118" s="1031"/>
      <c r="N118" s="1028"/>
      <c r="O118" s="1028"/>
      <c r="P118" s="289" t="s">
        <v>405</v>
      </c>
    </row>
    <row r="119" spans="1:16" x14ac:dyDescent="0.3">
      <c r="A119" s="246"/>
      <c r="B119" s="247"/>
      <c r="C119" s="248"/>
      <c r="D119" s="581"/>
      <c r="E119" s="1034"/>
      <c r="F119" s="239" t="s">
        <v>445</v>
      </c>
      <c r="G119" s="305" t="s">
        <v>210</v>
      </c>
      <c r="H119" s="886"/>
      <c r="I119" s="887"/>
      <c r="J119" s="1028"/>
      <c r="K119" s="1028"/>
      <c r="L119" s="1028"/>
      <c r="M119" s="1031"/>
      <c r="N119" s="1028"/>
      <c r="O119" s="1028"/>
      <c r="P119" s="289" t="s">
        <v>405</v>
      </c>
    </row>
    <row r="120" spans="1:16" x14ac:dyDescent="0.3">
      <c r="A120" s="246"/>
      <c r="B120" s="247"/>
      <c r="C120" s="248"/>
      <c r="D120" s="581"/>
      <c r="E120" s="1034"/>
      <c r="F120" s="239" t="s">
        <v>446</v>
      </c>
      <c r="G120" s="305" t="s">
        <v>210</v>
      </c>
      <c r="H120" s="886"/>
      <c r="I120" s="887"/>
      <c r="J120" s="1028"/>
      <c r="K120" s="1028"/>
      <c r="L120" s="1028"/>
      <c r="M120" s="1031"/>
      <c r="N120" s="1028"/>
      <c r="O120" s="1028"/>
      <c r="P120" s="289" t="s">
        <v>405</v>
      </c>
    </row>
    <row r="121" spans="1:16" x14ac:dyDescent="0.3">
      <c r="A121" s="246"/>
      <c r="B121" s="247"/>
      <c r="C121" s="248"/>
      <c r="D121" s="581"/>
      <c r="E121" s="1034"/>
      <c r="F121" s="239" t="s">
        <v>447</v>
      </c>
      <c r="G121" s="305" t="s">
        <v>210</v>
      </c>
      <c r="H121" s="886"/>
      <c r="I121" s="887"/>
      <c r="J121" s="1028"/>
      <c r="K121" s="1028"/>
      <c r="L121" s="1028"/>
      <c r="M121" s="1031"/>
      <c r="N121" s="1028"/>
      <c r="O121" s="1028"/>
      <c r="P121" s="289" t="s">
        <v>448</v>
      </c>
    </row>
    <row r="122" spans="1:16" x14ac:dyDescent="0.3">
      <c r="A122" s="246"/>
      <c r="B122" s="247"/>
      <c r="C122" s="248"/>
      <c r="D122" s="581"/>
      <c r="E122" s="1034"/>
      <c r="F122" s="239" t="s">
        <v>449</v>
      </c>
      <c r="G122" s="305" t="s">
        <v>210</v>
      </c>
      <c r="H122" s="886"/>
      <c r="I122" s="887"/>
      <c r="J122" s="1028"/>
      <c r="K122" s="1028"/>
      <c r="L122" s="1028"/>
      <c r="M122" s="1031"/>
      <c r="N122" s="1028"/>
      <c r="O122" s="1028"/>
      <c r="P122" s="289" t="s">
        <v>405</v>
      </c>
    </row>
    <row r="123" spans="1:16" x14ac:dyDescent="0.3">
      <c r="A123" s="246"/>
      <c r="B123" s="247"/>
      <c r="C123" s="248"/>
      <c r="D123" s="581"/>
      <c r="E123" s="1034"/>
      <c r="F123" s="239" t="s">
        <v>450</v>
      </c>
      <c r="G123" s="305" t="s">
        <v>210</v>
      </c>
      <c r="H123" s="886"/>
      <c r="I123" s="887"/>
      <c r="J123" s="1028"/>
      <c r="K123" s="1028"/>
      <c r="L123" s="1028"/>
      <c r="M123" s="1031"/>
      <c r="N123" s="1028"/>
      <c r="O123" s="1028"/>
      <c r="P123" s="289" t="s">
        <v>405</v>
      </c>
    </row>
    <row r="124" spans="1:16" x14ac:dyDescent="0.3">
      <c r="A124" s="246"/>
      <c r="B124" s="247"/>
      <c r="C124" s="248"/>
      <c r="D124" s="581"/>
      <c r="E124" s="1034"/>
      <c r="F124" s="239" t="s">
        <v>451</v>
      </c>
      <c r="G124" s="305" t="s">
        <v>210</v>
      </c>
      <c r="H124" s="886"/>
      <c r="I124" s="887"/>
      <c r="J124" s="1028"/>
      <c r="K124" s="1028"/>
      <c r="L124" s="1028"/>
      <c r="M124" s="1031"/>
      <c r="N124" s="1028"/>
      <c r="O124" s="1028"/>
      <c r="P124" s="289" t="s">
        <v>405</v>
      </c>
    </row>
    <row r="125" spans="1:16" x14ac:dyDescent="0.3">
      <c r="A125" s="246"/>
      <c r="B125" s="247"/>
      <c r="C125" s="248"/>
      <c r="D125" s="581"/>
      <c r="E125" s="1034"/>
      <c r="F125" s="239" t="s">
        <v>430</v>
      </c>
      <c r="G125" s="305" t="s">
        <v>210</v>
      </c>
      <c r="H125" s="886"/>
      <c r="I125" s="887"/>
      <c r="J125" s="1028"/>
      <c r="K125" s="1028"/>
      <c r="L125" s="1028"/>
      <c r="M125" s="1031"/>
      <c r="N125" s="1028"/>
      <c r="O125" s="1028"/>
      <c r="P125" s="289" t="s">
        <v>405</v>
      </c>
    </row>
    <row r="126" spans="1:16" x14ac:dyDescent="0.3">
      <c r="A126" s="246"/>
      <c r="B126" s="247"/>
      <c r="C126" s="248"/>
      <c r="D126" s="581"/>
      <c r="E126" s="1034"/>
      <c r="F126" s="239" t="s">
        <v>452</v>
      </c>
      <c r="G126" s="305" t="s">
        <v>210</v>
      </c>
      <c r="H126" s="886"/>
      <c r="I126" s="887"/>
      <c r="J126" s="1028"/>
      <c r="K126" s="1028"/>
      <c r="L126" s="1028"/>
      <c r="M126" s="1031"/>
      <c r="N126" s="1028"/>
      <c r="O126" s="1028"/>
      <c r="P126" s="289" t="s">
        <v>589</v>
      </c>
    </row>
    <row r="127" spans="1:16" x14ac:dyDescent="0.3">
      <c r="A127" s="246"/>
      <c r="B127" s="247"/>
      <c r="C127" s="248"/>
      <c r="D127" s="581"/>
      <c r="E127" s="1034"/>
      <c r="F127" s="239" t="s">
        <v>453</v>
      </c>
      <c r="G127" s="305" t="s">
        <v>210</v>
      </c>
      <c r="H127" s="886"/>
      <c r="I127" s="887"/>
      <c r="J127" s="1028"/>
      <c r="K127" s="1028"/>
      <c r="L127" s="1028"/>
      <c r="M127" s="1031"/>
      <c r="N127" s="1028"/>
      <c r="O127" s="1028"/>
      <c r="P127" s="289" t="s">
        <v>454</v>
      </c>
    </row>
    <row r="128" spans="1:16" x14ac:dyDescent="0.3">
      <c r="A128" s="246"/>
      <c r="B128" s="247"/>
      <c r="C128" s="248"/>
      <c r="D128" s="581"/>
      <c r="E128" s="1034"/>
      <c r="F128" s="239" t="s">
        <v>376</v>
      </c>
      <c r="G128" s="305" t="s">
        <v>210</v>
      </c>
      <c r="H128" s="886"/>
      <c r="I128" s="887"/>
      <c r="J128" s="1028"/>
      <c r="K128" s="1028"/>
      <c r="L128" s="1028"/>
      <c r="M128" s="1031"/>
      <c r="N128" s="1028"/>
      <c r="O128" s="1028"/>
      <c r="P128" s="289" t="s">
        <v>455</v>
      </c>
    </row>
    <row r="129" spans="1:16" x14ac:dyDescent="0.3">
      <c r="A129" s="246"/>
      <c r="B129" s="247"/>
      <c r="C129" s="248"/>
      <c r="D129" s="581"/>
      <c r="E129" s="1034"/>
      <c r="F129" s="239" t="s">
        <v>456</v>
      </c>
      <c r="G129" s="305" t="s">
        <v>210</v>
      </c>
      <c r="H129" s="886"/>
      <c r="I129" s="887"/>
      <c r="J129" s="1028"/>
      <c r="K129" s="1028"/>
      <c r="L129" s="1028"/>
      <c r="M129" s="1031"/>
      <c r="N129" s="1028"/>
      <c r="O129" s="1028"/>
      <c r="P129" s="289" t="s">
        <v>457</v>
      </c>
    </row>
    <row r="130" spans="1:16" ht="30" x14ac:dyDescent="0.3">
      <c r="A130" s="246"/>
      <c r="B130" s="247"/>
      <c r="C130" s="248"/>
      <c r="D130" s="581"/>
      <c r="E130" s="1034"/>
      <c r="F130" s="239" t="s">
        <v>458</v>
      </c>
      <c r="G130" s="305" t="s">
        <v>210</v>
      </c>
      <c r="H130" s="886"/>
      <c r="I130" s="887"/>
      <c r="J130" s="1028"/>
      <c r="K130" s="1028"/>
      <c r="L130" s="1028"/>
      <c r="M130" s="1031"/>
      <c r="N130" s="1028"/>
      <c r="O130" s="1028"/>
      <c r="P130" s="289" t="s">
        <v>459</v>
      </c>
    </row>
    <row r="131" spans="1:16" x14ac:dyDescent="0.3">
      <c r="A131" s="246"/>
      <c r="B131" s="247"/>
      <c r="C131" s="248"/>
      <c r="D131" s="581"/>
      <c r="E131" s="1034"/>
      <c r="F131" s="239" t="s">
        <v>355</v>
      </c>
      <c r="G131" s="305" t="s">
        <v>210</v>
      </c>
      <c r="H131" s="886"/>
      <c r="I131" s="887"/>
      <c r="J131" s="1028"/>
      <c r="K131" s="1028"/>
      <c r="L131" s="1028"/>
      <c r="M131" s="1031"/>
      <c r="N131" s="1028"/>
      <c r="O131" s="1028"/>
      <c r="P131" s="289" t="s">
        <v>433</v>
      </c>
    </row>
    <row r="132" spans="1:16" ht="36.75" customHeight="1" x14ac:dyDescent="0.3">
      <c r="A132" s="246"/>
      <c r="B132" s="247"/>
      <c r="C132" s="248"/>
      <c r="D132" s="581"/>
      <c r="E132" s="1034"/>
      <c r="F132" s="239" t="s">
        <v>460</v>
      </c>
      <c r="G132" s="305"/>
      <c r="H132" s="886"/>
      <c r="I132" s="887"/>
      <c r="J132" s="1028"/>
      <c r="K132" s="1028"/>
      <c r="L132" s="1028"/>
      <c r="M132" s="1031"/>
      <c r="N132" s="1028"/>
      <c r="O132" s="1028"/>
      <c r="P132" s="289" t="s">
        <v>461</v>
      </c>
    </row>
    <row r="133" spans="1:16" ht="21" customHeight="1" x14ac:dyDescent="0.3">
      <c r="A133" s="246"/>
      <c r="B133" s="247"/>
      <c r="C133" s="248"/>
      <c r="D133" s="581"/>
      <c r="E133" s="1034"/>
      <c r="F133" s="239" t="s">
        <v>463</v>
      </c>
      <c r="G133" s="305" t="s">
        <v>210</v>
      </c>
      <c r="H133" s="886"/>
      <c r="I133" s="887"/>
      <c r="J133" s="1028"/>
      <c r="K133" s="1028"/>
      <c r="L133" s="1028"/>
      <c r="M133" s="1031"/>
      <c r="N133" s="1028"/>
      <c r="O133" s="1028"/>
      <c r="P133" s="289" t="s">
        <v>464</v>
      </c>
    </row>
    <row r="134" spans="1:16" ht="30" x14ac:dyDescent="0.3">
      <c r="A134" s="246"/>
      <c r="B134" s="247"/>
      <c r="C134" s="248"/>
      <c r="D134" s="581"/>
      <c r="E134" s="1034"/>
      <c r="F134" s="239" t="s">
        <v>465</v>
      </c>
      <c r="G134" s="305" t="s">
        <v>210</v>
      </c>
      <c r="H134" s="886"/>
      <c r="I134" s="887"/>
      <c r="J134" s="1028"/>
      <c r="K134" s="1028"/>
      <c r="L134" s="1028"/>
      <c r="M134" s="1031"/>
      <c r="N134" s="1028"/>
      <c r="O134" s="1028"/>
      <c r="P134" s="289" t="s">
        <v>466</v>
      </c>
    </row>
    <row r="135" spans="1:16" ht="30" x14ac:dyDescent="0.3">
      <c r="A135" s="246"/>
      <c r="B135" s="247"/>
      <c r="C135" s="248"/>
      <c r="D135" s="581"/>
      <c r="E135" s="1034"/>
      <c r="F135" s="239" t="s">
        <v>467</v>
      </c>
      <c r="G135" s="305" t="s">
        <v>210</v>
      </c>
      <c r="H135" s="886" t="s">
        <v>473</v>
      </c>
      <c r="I135" s="887"/>
      <c r="J135" s="1028"/>
      <c r="K135" s="1028"/>
      <c r="L135" s="1028"/>
      <c r="M135" s="1031"/>
      <c r="N135" s="1028"/>
      <c r="O135" s="1028"/>
      <c r="P135" s="289" t="s">
        <v>469</v>
      </c>
    </row>
    <row r="136" spans="1:16" ht="30" x14ac:dyDescent="0.3">
      <c r="A136" s="246"/>
      <c r="B136" s="247"/>
      <c r="C136" s="248"/>
      <c r="D136" s="581"/>
      <c r="E136" s="1035"/>
      <c r="F136" s="239" t="s">
        <v>470</v>
      </c>
      <c r="G136" s="305" t="s">
        <v>210</v>
      </c>
      <c r="H136" s="886"/>
      <c r="I136" s="887"/>
      <c r="J136" s="1029"/>
      <c r="K136" s="1029"/>
      <c r="L136" s="1029"/>
      <c r="M136" s="1032"/>
      <c r="N136" s="1029"/>
      <c r="O136" s="1029"/>
      <c r="P136" s="289" t="s">
        <v>471</v>
      </c>
    </row>
    <row r="137" spans="1:16" s="157" customFormat="1" ht="39" customHeight="1" x14ac:dyDescent="0.25">
      <c r="A137" s="575"/>
      <c r="B137" s="457"/>
      <c r="C137" s="585"/>
      <c r="D137" s="586"/>
      <c r="E137" s="454" t="s">
        <v>135</v>
      </c>
      <c r="F137" s="1052" t="s">
        <v>359</v>
      </c>
      <c r="G137" s="1052"/>
      <c r="H137" s="1052"/>
      <c r="I137" s="1052"/>
      <c r="J137" s="577"/>
      <c r="K137" s="582"/>
      <c r="L137" s="436"/>
      <c r="M137" s="579"/>
      <c r="N137" s="580">
        <f>SUM(N138:N173)</f>
        <v>0</v>
      </c>
      <c r="O137" s="580"/>
      <c r="P137" s="587" t="s">
        <v>474</v>
      </c>
    </row>
    <row r="138" spans="1:16" x14ac:dyDescent="0.3">
      <c r="A138" s="246"/>
      <c r="B138" s="247"/>
      <c r="C138" s="248"/>
      <c r="D138" s="581"/>
      <c r="E138" s="1033" t="s">
        <v>284</v>
      </c>
      <c r="F138" s="239" t="s">
        <v>472</v>
      </c>
      <c r="G138" s="305" t="s">
        <v>210</v>
      </c>
      <c r="H138" s="886"/>
      <c r="I138" s="887"/>
      <c r="J138" s="1027"/>
      <c r="K138" s="1027"/>
      <c r="L138" s="1027"/>
      <c r="M138" s="1030"/>
      <c r="N138" s="1027"/>
      <c r="O138" s="1027"/>
      <c r="P138" s="289" t="s">
        <v>405</v>
      </c>
    </row>
    <row r="139" spans="1:16" x14ac:dyDescent="0.3">
      <c r="A139" s="246"/>
      <c r="B139" s="247"/>
      <c r="C139" s="248"/>
      <c r="D139" s="581"/>
      <c r="E139" s="1034"/>
      <c r="F139" s="239" t="s">
        <v>437</v>
      </c>
      <c r="G139" s="305" t="s">
        <v>210</v>
      </c>
      <c r="H139" s="886"/>
      <c r="I139" s="887"/>
      <c r="J139" s="1028"/>
      <c r="K139" s="1028"/>
      <c r="L139" s="1028"/>
      <c r="M139" s="1031"/>
      <c r="N139" s="1028"/>
      <c r="O139" s="1028"/>
      <c r="P139" s="289" t="s">
        <v>405</v>
      </c>
    </row>
    <row r="140" spans="1:16" x14ac:dyDescent="0.3">
      <c r="A140" s="246"/>
      <c r="B140" s="247"/>
      <c r="C140" s="248"/>
      <c r="D140" s="581"/>
      <c r="E140" s="1034"/>
      <c r="F140" s="239" t="s">
        <v>445</v>
      </c>
      <c r="G140" s="305" t="s">
        <v>210</v>
      </c>
      <c r="H140" s="886"/>
      <c r="I140" s="887"/>
      <c r="J140" s="1028"/>
      <c r="K140" s="1028"/>
      <c r="L140" s="1028"/>
      <c r="M140" s="1031"/>
      <c r="N140" s="1028"/>
      <c r="O140" s="1028"/>
      <c r="P140" s="289" t="s">
        <v>405</v>
      </c>
    </row>
    <row r="141" spans="1:16" x14ac:dyDescent="0.3">
      <c r="A141" s="246"/>
      <c r="B141" s="247"/>
      <c r="C141" s="248"/>
      <c r="D141" s="581"/>
      <c r="E141" s="1034"/>
      <c r="F141" s="239" t="s">
        <v>446</v>
      </c>
      <c r="G141" s="305" t="s">
        <v>210</v>
      </c>
      <c r="H141" s="886"/>
      <c r="I141" s="887"/>
      <c r="J141" s="1028"/>
      <c r="K141" s="1028"/>
      <c r="L141" s="1028"/>
      <c r="M141" s="1031"/>
      <c r="N141" s="1028"/>
      <c r="O141" s="1028"/>
      <c r="P141" s="289" t="s">
        <v>405</v>
      </c>
    </row>
    <row r="142" spans="1:16" x14ac:dyDescent="0.3">
      <c r="A142" s="246"/>
      <c r="B142" s="247"/>
      <c r="C142" s="248"/>
      <c r="D142" s="581"/>
      <c r="E142" s="1034"/>
      <c r="F142" s="239" t="s">
        <v>447</v>
      </c>
      <c r="G142" s="305" t="s">
        <v>210</v>
      </c>
      <c r="H142" s="886"/>
      <c r="I142" s="887"/>
      <c r="J142" s="1028"/>
      <c r="K142" s="1028"/>
      <c r="L142" s="1028"/>
      <c r="M142" s="1031"/>
      <c r="N142" s="1028"/>
      <c r="O142" s="1028"/>
      <c r="P142" s="289" t="s">
        <v>448</v>
      </c>
    </row>
    <row r="143" spans="1:16" x14ac:dyDescent="0.3">
      <c r="A143" s="246"/>
      <c r="B143" s="247"/>
      <c r="C143" s="248"/>
      <c r="D143" s="581"/>
      <c r="E143" s="1034"/>
      <c r="F143" s="239" t="s">
        <v>449</v>
      </c>
      <c r="G143" s="305" t="s">
        <v>210</v>
      </c>
      <c r="H143" s="886"/>
      <c r="I143" s="887"/>
      <c r="J143" s="1028"/>
      <c r="K143" s="1028"/>
      <c r="L143" s="1028"/>
      <c r="M143" s="1031"/>
      <c r="N143" s="1028"/>
      <c r="O143" s="1028"/>
      <c r="P143" s="289" t="s">
        <v>405</v>
      </c>
    </row>
    <row r="144" spans="1:16" x14ac:dyDescent="0.3">
      <c r="A144" s="246"/>
      <c r="B144" s="247"/>
      <c r="C144" s="248"/>
      <c r="D144" s="581"/>
      <c r="E144" s="1034"/>
      <c r="F144" s="239" t="s">
        <v>450</v>
      </c>
      <c r="G144" s="305" t="s">
        <v>210</v>
      </c>
      <c r="H144" s="886"/>
      <c r="I144" s="887"/>
      <c r="J144" s="1028"/>
      <c r="K144" s="1028"/>
      <c r="L144" s="1028"/>
      <c r="M144" s="1031"/>
      <c r="N144" s="1028"/>
      <c r="O144" s="1028"/>
      <c r="P144" s="289" t="s">
        <v>405</v>
      </c>
    </row>
    <row r="145" spans="1:16" x14ac:dyDescent="0.3">
      <c r="A145" s="246"/>
      <c r="B145" s="247"/>
      <c r="C145" s="248"/>
      <c r="D145" s="581"/>
      <c r="E145" s="1034"/>
      <c r="F145" s="239" t="s">
        <v>451</v>
      </c>
      <c r="G145" s="305" t="s">
        <v>210</v>
      </c>
      <c r="H145" s="886"/>
      <c r="I145" s="887"/>
      <c r="J145" s="1028"/>
      <c r="K145" s="1028"/>
      <c r="L145" s="1028"/>
      <c r="M145" s="1031"/>
      <c r="N145" s="1028"/>
      <c r="O145" s="1028"/>
      <c r="P145" s="289" t="s">
        <v>405</v>
      </c>
    </row>
    <row r="146" spans="1:16" x14ac:dyDescent="0.3">
      <c r="A146" s="246"/>
      <c r="B146" s="247"/>
      <c r="C146" s="248"/>
      <c r="D146" s="581"/>
      <c r="E146" s="1034"/>
      <c r="F146" s="239" t="s">
        <v>430</v>
      </c>
      <c r="G146" s="305" t="s">
        <v>210</v>
      </c>
      <c r="H146" s="886"/>
      <c r="I146" s="887"/>
      <c r="J146" s="1028"/>
      <c r="K146" s="1028"/>
      <c r="L146" s="1028"/>
      <c r="M146" s="1031"/>
      <c r="N146" s="1028"/>
      <c r="O146" s="1028"/>
      <c r="P146" s="289" t="s">
        <v>405</v>
      </c>
    </row>
    <row r="147" spans="1:16" x14ac:dyDescent="0.3">
      <c r="A147" s="246"/>
      <c r="B147" s="247"/>
      <c r="C147" s="248"/>
      <c r="D147" s="581"/>
      <c r="E147" s="1034"/>
      <c r="F147" s="239" t="s">
        <v>452</v>
      </c>
      <c r="G147" s="305" t="s">
        <v>210</v>
      </c>
      <c r="H147" s="886"/>
      <c r="I147" s="887"/>
      <c r="J147" s="1028"/>
      <c r="K147" s="1028"/>
      <c r="L147" s="1028"/>
      <c r="M147" s="1031"/>
      <c r="N147" s="1028"/>
      <c r="O147" s="1028"/>
      <c r="P147" s="289" t="s">
        <v>589</v>
      </c>
    </row>
    <row r="148" spans="1:16" x14ac:dyDescent="0.3">
      <c r="A148" s="246"/>
      <c r="B148" s="247"/>
      <c r="C148" s="248"/>
      <c r="D148" s="581"/>
      <c r="E148" s="1034"/>
      <c r="F148" s="239" t="s">
        <v>453</v>
      </c>
      <c r="G148" s="305" t="s">
        <v>210</v>
      </c>
      <c r="H148" s="886"/>
      <c r="I148" s="887"/>
      <c r="J148" s="1028"/>
      <c r="K148" s="1028"/>
      <c r="L148" s="1028"/>
      <c r="M148" s="1031"/>
      <c r="N148" s="1028"/>
      <c r="O148" s="1028"/>
      <c r="P148" s="289" t="s">
        <v>454</v>
      </c>
    </row>
    <row r="149" spans="1:16" x14ac:dyDescent="0.3">
      <c r="A149" s="246"/>
      <c r="B149" s="247"/>
      <c r="C149" s="248"/>
      <c r="D149" s="581"/>
      <c r="E149" s="1034"/>
      <c r="F149" s="239" t="s">
        <v>376</v>
      </c>
      <c r="G149" s="305" t="s">
        <v>210</v>
      </c>
      <c r="H149" s="886"/>
      <c r="I149" s="887"/>
      <c r="J149" s="1028"/>
      <c r="K149" s="1028"/>
      <c r="L149" s="1028"/>
      <c r="M149" s="1031"/>
      <c r="N149" s="1028"/>
      <c r="O149" s="1028"/>
      <c r="P149" s="289" t="s">
        <v>455</v>
      </c>
    </row>
    <row r="150" spans="1:16" x14ac:dyDescent="0.3">
      <c r="A150" s="246"/>
      <c r="B150" s="247"/>
      <c r="C150" s="248"/>
      <c r="D150" s="581"/>
      <c r="E150" s="1034"/>
      <c r="F150" s="239" t="s">
        <v>355</v>
      </c>
      <c r="G150" s="305" t="s">
        <v>210</v>
      </c>
      <c r="H150" s="886"/>
      <c r="I150" s="887"/>
      <c r="J150" s="1028"/>
      <c r="K150" s="1028"/>
      <c r="L150" s="1028"/>
      <c r="M150" s="1031"/>
      <c r="N150" s="1028"/>
      <c r="O150" s="1028"/>
      <c r="P150" s="289" t="s">
        <v>433</v>
      </c>
    </row>
    <row r="151" spans="1:16" ht="36.75" customHeight="1" x14ac:dyDescent="0.3">
      <c r="A151" s="246"/>
      <c r="B151" s="247"/>
      <c r="C151" s="248"/>
      <c r="D151" s="581"/>
      <c r="E151" s="1034"/>
      <c r="F151" s="239" t="s">
        <v>460</v>
      </c>
      <c r="G151" s="305"/>
      <c r="H151" s="886"/>
      <c r="I151" s="887"/>
      <c r="J151" s="1028"/>
      <c r="K151" s="1028"/>
      <c r="L151" s="1028"/>
      <c r="M151" s="1031"/>
      <c r="N151" s="1028"/>
      <c r="O151" s="1028"/>
      <c r="P151" s="289" t="s">
        <v>461</v>
      </c>
    </row>
    <row r="152" spans="1:16" ht="21" customHeight="1" x14ac:dyDescent="0.3">
      <c r="A152" s="246"/>
      <c r="B152" s="247"/>
      <c r="C152" s="248"/>
      <c r="D152" s="581"/>
      <c r="E152" s="1034"/>
      <c r="F152" s="239" t="s">
        <v>463</v>
      </c>
      <c r="G152" s="305" t="s">
        <v>210</v>
      </c>
      <c r="H152" s="886"/>
      <c r="I152" s="887"/>
      <c r="J152" s="1028"/>
      <c r="K152" s="1028"/>
      <c r="L152" s="1028"/>
      <c r="M152" s="1031"/>
      <c r="N152" s="1028"/>
      <c r="O152" s="1028"/>
      <c r="P152" s="289" t="s">
        <v>464</v>
      </c>
    </row>
    <row r="153" spans="1:16" ht="30" x14ac:dyDescent="0.3">
      <c r="A153" s="246"/>
      <c r="B153" s="247"/>
      <c r="C153" s="248"/>
      <c r="D153" s="581"/>
      <c r="E153" s="1034"/>
      <c r="F153" s="239" t="s">
        <v>465</v>
      </c>
      <c r="G153" s="305" t="s">
        <v>210</v>
      </c>
      <c r="H153" s="886"/>
      <c r="I153" s="887"/>
      <c r="J153" s="1028"/>
      <c r="K153" s="1028"/>
      <c r="L153" s="1028"/>
      <c r="M153" s="1031"/>
      <c r="N153" s="1028"/>
      <c r="O153" s="1028"/>
      <c r="P153" s="289" t="s">
        <v>466</v>
      </c>
    </row>
    <row r="154" spans="1:16" ht="30" x14ac:dyDescent="0.3">
      <c r="A154" s="246"/>
      <c r="B154" s="247"/>
      <c r="C154" s="248"/>
      <c r="D154" s="581"/>
      <c r="E154" s="1034"/>
      <c r="F154" s="239" t="s">
        <v>467</v>
      </c>
      <c r="G154" s="305" t="s">
        <v>210</v>
      </c>
      <c r="H154" s="886"/>
      <c r="I154" s="887"/>
      <c r="J154" s="1028"/>
      <c r="K154" s="1028"/>
      <c r="L154" s="1028"/>
      <c r="M154" s="1031"/>
      <c r="N154" s="1028"/>
      <c r="O154" s="1028"/>
      <c r="P154" s="289" t="s">
        <v>469</v>
      </c>
    </row>
    <row r="155" spans="1:16" ht="30" x14ac:dyDescent="0.3">
      <c r="A155" s="246"/>
      <c r="B155" s="247"/>
      <c r="C155" s="248"/>
      <c r="D155" s="581"/>
      <c r="E155" s="1035"/>
      <c r="F155" s="239" t="s">
        <v>470</v>
      </c>
      <c r="G155" s="305" t="s">
        <v>210</v>
      </c>
      <c r="H155" s="886"/>
      <c r="I155" s="887"/>
      <c r="J155" s="1029"/>
      <c r="K155" s="1029"/>
      <c r="L155" s="1029"/>
      <c r="M155" s="1032"/>
      <c r="N155" s="1029"/>
      <c r="O155" s="1029"/>
      <c r="P155" s="289" t="s">
        <v>471</v>
      </c>
    </row>
    <row r="156" spans="1:16" x14ac:dyDescent="0.3">
      <c r="A156" s="246"/>
      <c r="B156" s="247"/>
      <c r="C156" s="248"/>
      <c r="D156" s="581"/>
      <c r="E156" s="1033" t="s">
        <v>285</v>
      </c>
      <c r="F156" s="239" t="s">
        <v>472</v>
      </c>
      <c r="G156" s="305" t="s">
        <v>210</v>
      </c>
      <c r="H156" s="886"/>
      <c r="I156" s="887"/>
      <c r="J156" s="1027"/>
      <c r="K156" s="1027"/>
      <c r="L156" s="1027"/>
      <c r="M156" s="1030"/>
      <c r="N156" s="1027"/>
      <c r="O156" s="1027"/>
      <c r="P156" s="289" t="s">
        <v>405</v>
      </c>
    </row>
    <row r="157" spans="1:16" x14ac:dyDescent="0.3">
      <c r="A157" s="246"/>
      <c r="B157" s="247"/>
      <c r="C157" s="248"/>
      <c r="D157" s="581"/>
      <c r="E157" s="1034"/>
      <c r="F157" s="239" t="s">
        <v>437</v>
      </c>
      <c r="G157" s="305" t="s">
        <v>210</v>
      </c>
      <c r="H157" s="886"/>
      <c r="I157" s="887"/>
      <c r="J157" s="1028"/>
      <c r="K157" s="1028"/>
      <c r="L157" s="1028"/>
      <c r="M157" s="1031"/>
      <c r="N157" s="1028"/>
      <c r="O157" s="1028"/>
      <c r="P157" s="289" t="s">
        <v>405</v>
      </c>
    </row>
    <row r="158" spans="1:16" x14ac:dyDescent="0.3">
      <c r="A158" s="246"/>
      <c r="B158" s="247"/>
      <c r="C158" s="248"/>
      <c r="D158" s="581"/>
      <c r="E158" s="1034"/>
      <c r="F158" s="239" t="s">
        <v>445</v>
      </c>
      <c r="G158" s="305" t="s">
        <v>210</v>
      </c>
      <c r="H158" s="886"/>
      <c r="I158" s="887"/>
      <c r="J158" s="1028"/>
      <c r="K158" s="1028"/>
      <c r="L158" s="1028"/>
      <c r="M158" s="1031"/>
      <c r="N158" s="1028"/>
      <c r="O158" s="1028"/>
      <c r="P158" s="289" t="s">
        <v>405</v>
      </c>
    </row>
    <row r="159" spans="1:16" x14ac:dyDescent="0.3">
      <c r="A159" s="246"/>
      <c r="B159" s="247"/>
      <c r="C159" s="248"/>
      <c r="D159" s="581"/>
      <c r="E159" s="1034"/>
      <c r="F159" s="239" t="s">
        <v>446</v>
      </c>
      <c r="G159" s="305" t="s">
        <v>210</v>
      </c>
      <c r="H159" s="886"/>
      <c r="I159" s="887"/>
      <c r="J159" s="1028"/>
      <c r="K159" s="1028"/>
      <c r="L159" s="1028"/>
      <c r="M159" s="1031"/>
      <c r="N159" s="1028"/>
      <c r="O159" s="1028"/>
      <c r="P159" s="289" t="s">
        <v>405</v>
      </c>
    </row>
    <row r="160" spans="1:16" x14ac:dyDescent="0.3">
      <c r="A160" s="246"/>
      <c r="B160" s="247"/>
      <c r="C160" s="248"/>
      <c r="D160" s="581"/>
      <c r="E160" s="1034"/>
      <c r="F160" s="239" t="s">
        <v>447</v>
      </c>
      <c r="G160" s="305" t="s">
        <v>210</v>
      </c>
      <c r="H160" s="886"/>
      <c r="I160" s="887"/>
      <c r="J160" s="1028"/>
      <c r="K160" s="1028"/>
      <c r="L160" s="1028"/>
      <c r="M160" s="1031"/>
      <c r="N160" s="1028"/>
      <c r="O160" s="1028"/>
      <c r="P160" s="289" t="s">
        <v>448</v>
      </c>
    </row>
    <row r="161" spans="1:16" x14ac:dyDescent="0.3">
      <c r="A161" s="246"/>
      <c r="B161" s="247"/>
      <c r="C161" s="248"/>
      <c r="D161" s="581"/>
      <c r="E161" s="1034"/>
      <c r="F161" s="239" t="s">
        <v>449</v>
      </c>
      <c r="G161" s="305" t="s">
        <v>210</v>
      </c>
      <c r="H161" s="886"/>
      <c r="I161" s="887"/>
      <c r="J161" s="1028"/>
      <c r="K161" s="1028"/>
      <c r="L161" s="1028"/>
      <c r="M161" s="1031"/>
      <c r="N161" s="1028"/>
      <c r="O161" s="1028"/>
      <c r="P161" s="289" t="s">
        <v>405</v>
      </c>
    </row>
    <row r="162" spans="1:16" x14ac:dyDescent="0.3">
      <c r="A162" s="246"/>
      <c r="B162" s="247"/>
      <c r="C162" s="248"/>
      <c r="D162" s="581"/>
      <c r="E162" s="1034"/>
      <c r="F162" s="239" t="s">
        <v>450</v>
      </c>
      <c r="G162" s="305" t="s">
        <v>210</v>
      </c>
      <c r="H162" s="886"/>
      <c r="I162" s="887"/>
      <c r="J162" s="1028"/>
      <c r="K162" s="1028"/>
      <c r="L162" s="1028"/>
      <c r="M162" s="1031"/>
      <c r="N162" s="1028"/>
      <c r="O162" s="1028"/>
      <c r="P162" s="289" t="s">
        <v>405</v>
      </c>
    </row>
    <row r="163" spans="1:16" x14ac:dyDescent="0.3">
      <c r="A163" s="246"/>
      <c r="B163" s="247"/>
      <c r="C163" s="248"/>
      <c r="D163" s="581"/>
      <c r="E163" s="1034"/>
      <c r="F163" s="239" t="s">
        <v>451</v>
      </c>
      <c r="G163" s="305" t="s">
        <v>210</v>
      </c>
      <c r="H163" s="886"/>
      <c r="I163" s="887"/>
      <c r="J163" s="1028"/>
      <c r="K163" s="1028"/>
      <c r="L163" s="1028"/>
      <c r="M163" s="1031"/>
      <c r="N163" s="1028"/>
      <c r="O163" s="1028"/>
      <c r="P163" s="289" t="s">
        <v>405</v>
      </c>
    </row>
    <row r="164" spans="1:16" x14ac:dyDescent="0.3">
      <c r="A164" s="246"/>
      <c r="B164" s="247"/>
      <c r="C164" s="248"/>
      <c r="D164" s="581"/>
      <c r="E164" s="1034"/>
      <c r="F164" s="239" t="s">
        <v>430</v>
      </c>
      <c r="G164" s="305" t="s">
        <v>210</v>
      </c>
      <c r="H164" s="886"/>
      <c r="I164" s="887"/>
      <c r="J164" s="1028"/>
      <c r="K164" s="1028"/>
      <c r="L164" s="1028"/>
      <c r="M164" s="1031"/>
      <c r="N164" s="1028"/>
      <c r="O164" s="1028"/>
      <c r="P164" s="289" t="s">
        <v>405</v>
      </c>
    </row>
    <row r="165" spans="1:16" x14ac:dyDescent="0.3">
      <c r="A165" s="246"/>
      <c r="B165" s="247"/>
      <c r="C165" s="248"/>
      <c r="D165" s="581"/>
      <c r="E165" s="1034"/>
      <c r="F165" s="239" t="s">
        <v>452</v>
      </c>
      <c r="G165" s="305" t="s">
        <v>210</v>
      </c>
      <c r="H165" s="886"/>
      <c r="I165" s="887"/>
      <c r="J165" s="1028"/>
      <c r="K165" s="1028"/>
      <c r="L165" s="1028"/>
      <c r="M165" s="1031"/>
      <c r="N165" s="1028"/>
      <c r="O165" s="1028"/>
      <c r="P165" s="289" t="s">
        <v>589</v>
      </c>
    </row>
    <row r="166" spans="1:16" x14ac:dyDescent="0.3">
      <c r="A166" s="246"/>
      <c r="B166" s="247"/>
      <c r="C166" s="248"/>
      <c r="D166" s="581"/>
      <c r="E166" s="1034"/>
      <c r="F166" s="239" t="s">
        <v>453</v>
      </c>
      <c r="G166" s="305" t="s">
        <v>210</v>
      </c>
      <c r="H166" s="886"/>
      <c r="I166" s="887"/>
      <c r="J166" s="1028"/>
      <c r="K166" s="1028"/>
      <c r="L166" s="1028"/>
      <c r="M166" s="1031"/>
      <c r="N166" s="1028"/>
      <c r="O166" s="1028"/>
      <c r="P166" s="289" t="s">
        <v>454</v>
      </c>
    </row>
    <row r="167" spans="1:16" x14ac:dyDescent="0.3">
      <c r="A167" s="246"/>
      <c r="B167" s="247"/>
      <c r="C167" s="248"/>
      <c r="D167" s="581"/>
      <c r="E167" s="1034"/>
      <c r="F167" s="239" t="s">
        <v>376</v>
      </c>
      <c r="G167" s="305" t="s">
        <v>210</v>
      </c>
      <c r="H167" s="886"/>
      <c r="I167" s="887"/>
      <c r="J167" s="1028"/>
      <c r="K167" s="1028"/>
      <c r="L167" s="1028"/>
      <c r="M167" s="1031"/>
      <c r="N167" s="1028"/>
      <c r="O167" s="1028"/>
      <c r="P167" s="289" t="s">
        <v>455</v>
      </c>
    </row>
    <row r="168" spans="1:16" x14ac:dyDescent="0.3">
      <c r="A168" s="246"/>
      <c r="B168" s="247"/>
      <c r="C168" s="248"/>
      <c r="D168" s="581"/>
      <c r="E168" s="1034"/>
      <c r="F168" s="239" t="s">
        <v>355</v>
      </c>
      <c r="G168" s="305" t="s">
        <v>210</v>
      </c>
      <c r="H168" s="886"/>
      <c r="I168" s="887"/>
      <c r="J168" s="1028"/>
      <c r="K168" s="1028"/>
      <c r="L168" s="1028"/>
      <c r="M168" s="1031"/>
      <c r="N168" s="1028"/>
      <c r="O168" s="1028"/>
      <c r="P168" s="289" t="s">
        <v>433</v>
      </c>
    </row>
    <row r="169" spans="1:16" ht="33.6" customHeight="1" x14ac:dyDescent="0.3">
      <c r="A169" s="246"/>
      <c r="B169" s="247"/>
      <c r="C169" s="248"/>
      <c r="D169" s="581"/>
      <c r="E169" s="1034"/>
      <c r="F169" s="239" t="s">
        <v>460</v>
      </c>
      <c r="G169" s="305"/>
      <c r="H169" s="886"/>
      <c r="I169" s="887"/>
      <c r="J169" s="1028"/>
      <c r="K169" s="1028"/>
      <c r="L169" s="1028"/>
      <c r="M169" s="1031"/>
      <c r="N169" s="1028"/>
      <c r="O169" s="1028"/>
      <c r="P169" s="289" t="s">
        <v>461</v>
      </c>
    </row>
    <row r="170" spans="1:16" x14ac:dyDescent="0.3">
      <c r="A170" s="246"/>
      <c r="B170" s="247"/>
      <c r="C170" s="248"/>
      <c r="D170" s="581"/>
      <c r="E170" s="1034"/>
      <c r="F170" s="239" t="s">
        <v>463</v>
      </c>
      <c r="G170" s="305" t="s">
        <v>210</v>
      </c>
      <c r="H170" s="886"/>
      <c r="I170" s="887"/>
      <c r="J170" s="1028"/>
      <c r="K170" s="1028"/>
      <c r="L170" s="1028"/>
      <c r="M170" s="1031"/>
      <c r="N170" s="1028"/>
      <c r="O170" s="1028"/>
      <c r="P170" s="289" t="s">
        <v>464</v>
      </c>
    </row>
    <row r="171" spans="1:16" ht="30" x14ac:dyDescent="0.3">
      <c r="A171" s="246"/>
      <c r="B171" s="247"/>
      <c r="C171" s="248"/>
      <c r="D171" s="581"/>
      <c r="E171" s="1034"/>
      <c r="F171" s="239" t="s">
        <v>465</v>
      </c>
      <c r="G171" s="305" t="s">
        <v>210</v>
      </c>
      <c r="H171" s="886"/>
      <c r="I171" s="887"/>
      <c r="J171" s="1028"/>
      <c r="K171" s="1028"/>
      <c r="L171" s="1028"/>
      <c r="M171" s="1031"/>
      <c r="N171" s="1028"/>
      <c r="O171" s="1028"/>
      <c r="P171" s="289" t="s">
        <v>466</v>
      </c>
    </row>
    <row r="172" spans="1:16" ht="30" x14ac:dyDescent="0.3">
      <c r="A172" s="246"/>
      <c r="B172" s="247"/>
      <c r="C172" s="248"/>
      <c r="D172" s="581"/>
      <c r="E172" s="1034"/>
      <c r="F172" s="239" t="s">
        <v>467</v>
      </c>
      <c r="G172" s="305" t="s">
        <v>210</v>
      </c>
      <c r="H172" s="886"/>
      <c r="I172" s="887"/>
      <c r="J172" s="1028"/>
      <c r="K172" s="1028"/>
      <c r="L172" s="1028"/>
      <c r="M172" s="1031"/>
      <c r="N172" s="1028"/>
      <c r="O172" s="1028"/>
      <c r="P172" s="289" t="s">
        <v>469</v>
      </c>
    </row>
    <row r="173" spans="1:16" ht="30" x14ac:dyDescent="0.3">
      <c r="A173" s="246"/>
      <c r="B173" s="247"/>
      <c r="C173" s="248"/>
      <c r="D173" s="581"/>
      <c r="E173" s="1035"/>
      <c r="F173" s="239" t="s">
        <v>470</v>
      </c>
      <c r="G173" s="305" t="s">
        <v>210</v>
      </c>
      <c r="H173" s="886"/>
      <c r="I173" s="887"/>
      <c r="J173" s="1029"/>
      <c r="K173" s="1029"/>
      <c r="L173" s="1029"/>
      <c r="M173" s="1032"/>
      <c r="N173" s="1029"/>
      <c r="O173" s="1029"/>
      <c r="P173" s="289" t="s">
        <v>471</v>
      </c>
    </row>
    <row r="174" spans="1:16" s="157" customFormat="1" ht="21" customHeight="1" x14ac:dyDescent="0.25">
      <c r="A174" s="575"/>
      <c r="B174" s="457"/>
      <c r="C174" s="585"/>
      <c r="D174" s="586"/>
      <c r="E174" s="454" t="s">
        <v>137</v>
      </c>
      <c r="F174" s="1052" t="s">
        <v>475</v>
      </c>
      <c r="G174" s="1052"/>
      <c r="H174" s="1052"/>
      <c r="I174" s="1052"/>
      <c r="J174" s="577"/>
      <c r="K174" s="582"/>
      <c r="L174" s="436"/>
      <c r="M174" s="579"/>
      <c r="N174" s="580">
        <f>SUM(N175:N206)</f>
        <v>0</v>
      </c>
      <c r="O174" s="580"/>
      <c r="P174" s="297" t="s">
        <v>476</v>
      </c>
    </row>
    <row r="175" spans="1:16" x14ac:dyDescent="0.3">
      <c r="A175" s="246"/>
      <c r="B175" s="247"/>
      <c r="C175" s="248"/>
      <c r="D175" s="581"/>
      <c r="E175" s="1033" t="s">
        <v>284</v>
      </c>
      <c r="F175" s="239" t="s">
        <v>472</v>
      </c>
      <c r="G175" s="305" t="s">
        <v>210</v>
      </c>
      <c r="H175" s="886"/>
      <c r="I175" s="887"/>
      <c r="J175" s="1027"/>
      <c r="K175" s="1027"/>
      <c r="L175" s="1027"/>
      <c r="M175" s="1030"/>
      <c r="N175" s="1027"/>
      <c r="O175" s="1027"/>
      <c r="P175" s="289" t="s">
        <v>405</v>
      </c>
    </row>
    <row r="176" spans="1:16" x14ac:dyDescent="0.3">
      <c r="A176" s="246"/>
      <c r="B176" s="247"/>
      <c r="C176" s="248"/>
      <c r="D176" s="581"/>
      <c r="E176" s="1034"/>
      <c r="F176" s="239" t="s">
        <v>437</v>
      </c>
      <c r="G176" s="305" t="s">
        <v>210</v>
      </c>
      <c r="H176" s="886"/>
      <c r="I176" s="887"/>
      <c r="J176" s="1028"/>
      <c r="K176" s="1028"/>
      <c r="L176" s="1028"/>
      <c r="M176" s="1031"/>
      <c r="N176" s="1028"/>
      <c r="O176" s="1028"/>
      <c r="P176" s="289" t="s">
        <v>405</v>
      </c>
    </row>
    <row r="177" spans="1:16" x14ac:dyDescent="0.3">
      <c r="A177" s="246"/>
      <c r="B177" s="247"/>
      <c r="C177" s="248"/>
      <c r="D177" s="581"/>
      <c r="E177" s="1034"/>
      <c r="F177" s="239" t="s">
        <v>445</v>
      </c>
      <c r="G177" s="305" t="s">
        <v>210</v>
      </c>
      <c r="H177" s="886"/>
      <c r="I177" s="887"/>
      <c r="J177" s="1028"/>
      <c r="K177" s="1028"/>
      <c r="L177" s="1028"/>
      <c r="M177" s="1031"/>
      <c r="N177" s="1028"/>
      <c r="O177" s="1028"/>
      <c r="P177" s="289" t="s">
        <v>405</v>
      </c>
    </row>
    <row r="178" spans="1:16" x14ac:dyDescent="0.3">
      <c r="A178" s="246"/>
      <c r="B178" s="247"/>
      <c r="C178" s="248"/>
      <c r="D178" s="581"/>
      <c r="E178" s="1034"/>
      <c r="F178" s="239" t="s">
        <v>446</v>
      </c>
      <c r="G178" s="305" t="s">
        <v>210</v>
      </c>
      <c r="H178" s="886"/>
      <c r="I178" s="887"/>
      <c r="J178" s="1028"/>
      <c r="K178" s="1028"/>
      <c r="L178" s="1028"/>
      <c r="M178" s="1031"/>
      <c r="N178" s="1028"/>
      <c r="O178" s="1028"/>
      <c r="P178" s="289" t="s">
        <v>405</v>
      </c>
    </row>
    <row r="179" spans="1:16" x14ac:dyDescent="0.3">
      <c r="A179" s="246"/>
      <c r="B179" s="247"/>
      <c r="C179" s="248"/>
      <c r="D179" s="581"/>
      <c r="E179" s="1034"/>
      <c r="F179" s="239" t="s">
        <v>447</v>
      </c>
      <c r="G179" s="305" t="s">
        <v>210</v>
      </c>
      <c r="H179" s="886"/>
      <c r="I179" s="887"/>
      <c r="J179" s="1028"/>
      <c r="K179" s="1028"/>
      <c r="L179" s="1028"/>
      <c r="M179" s="1031"/>
      <c r="N179" s="1028"/>
      <c r="O179" s="1028"/>
      <c r="P179" s="289" t="s">
        <v>448</v>
      </c>
    </row>
    <row r="180" spans="1:16" x14ac:dyDescent="0.3">
      <c r="A180" s="246"/>
      <c r="B180" s="247"/>
      <c r="C180" s="248"/>
      <c r="D180" s="581"/>
      <c r="E180" s="1034"/>
      <c r="F180" s="239" t="s">
        <v>449</v>
      </c>
      <c r="G180" s="305" t="s">
        <v>210</v>
      </c>
      <c r="H180" s="886"/>
      <c r="I180" s="887"/>
      <c r="J180" s="1028"/>
      <c r="K180" s="1028"/>
      <c r="L180" s="1028"/>
      <c r="M180" s="1031"/>
      <c r="N180" s="1028"/>
      <c r="O180" s="1028"/>
      <c r="P180" s="289" t="s">
        <v>405</v>
      </c>
    </row>
    <row r="181" spans="1:16" x14ac:dyDescent="0.3">
      <c r="A181" s="246"/>
      <c r="B181" s="247"/>
      <c r="C181" s="248"/>
      <c r="D181" s="581"/>
      <c r="E181" s="1034"/>
      <c r="F181" s="239" t="s">
        <v>450</v>
      </c>
      <c r="G181" s="305" t="s">
        <v>210</v>
      </c>
      <c r="H181" s="886"/>
      <c r="I181" s="887"/>
      <c r="J181" s="1028"/>
      <c r="K181" s="1028"/>
      <c r="L181" s="1028"/>
      <c r="M181" s="1031"/>
      <c r="N181" s="1028"/>
      <c r="O181" s="1028"/>
      <c r="P181" s="289" t="s">
        <v>405</v>
      </c>
    </row>
    <row r="182" spans="1:16" x14ac:dyDescent="0.3">
      <c r="A182" s="246"/>
      <c r="B182" s="247"/>
      <c r="C182" s="248"/>
      <c r="D182" s="581"/>
      <c r="E182" s="1034"/>
      <c r="F182" s="239" t="s">
        <v>451</v>
      </c>
      <c r="G182" s="305" t="s">
        <v>210</v>
      </c>
      <c r="H182" s="886"/>
      <c r="I182" s="887"/>
      <c r="J182" s="1028"/>
      <c r="K182" s="1028"/>
      <c r="L182" s="1028"/>
      <c r="M182" s="1031"/>
      <c r="N182" s="1028"/>
      <c r="O182" s="1028"/>
      <c r="P182" s="289" t="s">
        <v>405</v>
      </c>
    </row>
    <row r="183" spans="1:16" x14ac:dyDescent="0.3">
      <c r="A183" s="246"/>
      <c r="B183" s="247"/>
      <c r="C183" s="248"/>
      <c r="D183" s="581"/>
      <c r="E183" s="1034"/>
      <c r="F183" s="239" t="s">
        <v>430</v>
      </c>
      <c r="G183" s="305" t="s">
        <v>210</v>
      </c>
      <c r="H183" s="886"/>
      <c r="I183" s="887"/>
      <c r="J183" s="1028"/>
      <c r="K183" s="1028"/>
      <c r="L183" s="1028"/>
      <c r="M183" s="1031"/>
      <c r="N183" s="1028"/>
      <c r="O183" s="1028"/>
      <c r="P183" s="289" t="s">
        <v>405</v>
      </c>
    </row>
    <row r="184" spans="1:16" x14ac:dyDescent="0.3">
      <c r="A184" s="246"/>
      <c r="B184" s="247"/>
      <c r="C184" s="248"/>
      <c r="D184" s="581"/>
      <c r="E184" s="1034"/>
      <c r="F184" s="239" t="s">
        <v>452</v>
      </c>
      <c r="G184" s="305" t="s">
        <v>210</v>
      </c>
      <c r="H184" s="886"/>
      <c r="I184" s="887"/>
      <c r="J184" s="1028"/>
      <c r="K184" s="1028"/>
      <c r="L184" s="1028"/>
      <c r="M184" s="1031"/>
      <c r="N184" s="1028"/>
      <c r="O184" s="1028"/>
      <c r="P184" s="289" t="s">
        <v>589</v>
      </c>
    </row>
    <row r="185" spans="1:16" x14ac:dyDescent="0.3">
      <c r="A185" s="246"/>
      <c r="B185" s="247"/>
      <c r="C185" s="248"/>
      <c r="D185" s="581"/>
      <c r="E185" s="1034"/>
      <c r="F185" s="239" t="s">
        <v>453</v>
      </c>
      <c r="G185" s="305" t="s">
        <v>210</v>
      </c>
      <c r="H185" s="886"/>
      <c r="I185" s="887"/>
      <c r="J185" s="1028"/>
      <c r="K185" s="1028"/>
      <c r="L185" s="1028"/>
      <c r="M185" s="1031"/>
      <c r="N185" s="1028"/>
      <c r="O185" s="1028"/>
      <c r="P185" s="289" t="s">
        <v>454</v>
      </c>
    </row>
    <row r="186" spans="1:16" x14ac:dyDescent="0.3">
      <c r="A186" s="246"/>
      <c r="B186" s="247"/>
      <c r="C186" s="248"/>
      <c r="D186" s="581"/>
      <c r="E186" s="1034"/>
      <c r="F186" s="239" t="s">
        <v>376</v>
      </c>
      <c r="G186" s="305" t="s">
        <v>210</v>
      </c>
      <c r="H186" s="886"/>
      <c r="I186" s="887"/>
      <c r="J186" s="1028"/>
      <c r="K186" s="1028"/>
      <c r="L186" s="1028"/>
      <c r="M186" s="1031"/>
      <c r="N186" s="1028"/>
      <c r="O186" s="1028"/>
      <c r="P186" s="289" t="s">
        <v>455</v>
      </c>
    </row>
    <row r="187" spans="1:16" x14ac:dyDescent="0.3">
      <c r="A187" s="246"/>
      <c r="B187" s="247"/>
      <c r="C187" s="248"/>
      <c r="D187" s="581"/>
      <c r="E187" s="1034"/>
      <c r="F187" s="239" t="s">
        <v>355</v>
      </c>
      <c r="G187" s="305" t="s">
        <v>210</v>
      </c>
      <c r="H187" s="886"/>
      <c r="I187" s="887"/>
      <c r="J187" s="1028"/>
      <c r="K187" s="1028"/>
      <c r="L187" s="1028"/>
      <c r="M187" s="1031"/>
      <c r="N187" s="1028"/>
      <c r="O187" s="1028"/>
      <c r="P187" s="289" t="s">
        <v>433</v>
      </c>
    </row>
    <row r="188" spans="1:16" x14ac:dyDescent="0.3">
      <c r="A188" s="246"/>
      <c r="B188" s="247"/>
      <c r="C188" s="248"/>
      <c r="D188" s="581"/>
      <c r="E188" s="1034"/>
      <c r="F188" s="239" t="s">
        <v>463</v>
      </c>
      <c r="G188" s="305" t="s">
        <v>210</v>
      </c>
      <c r="H188" s="886"/>
      <c r="I188" s="887"/>
      <c r="J188" s="1028"/>
      <c r="K188" s="1028"/>
      <c r="L188" s="1028"/>
      <c r="M188" s="1031"/>
      <c r="N188" s="1028"/>
      <c r="O188" s="1028"/>
      <c r="P188" s="289" t="s">
        <v>477</v>
      </c>
    </row>
    <row r="189" spans="1:16" ht="30" x14ac:dyDescent="0.3">
      <c r="A189" s="246"/>
      <c r="B189" s="247"/>
      <c r="C189" s="248"/>
      <c r="D189" s="581"/>
      <c r="E189" s="1034"/>
      <c r="F189" s="239" t="s">
        <v>467</v>
      </c>
      <c r="G189" s="305" t="s">
        <v>210</v>
      </c>
      <c r="H189" s="886"/>
      <c r="I189" s="887"/>
      <c r="J189" s="1028"/>
      <c r="K189" s="1028"/>
      <c r="L189" s="1028"/>
      <c r="M189" s="1031"/>
      <c r="N189" s="1028"/>
      <c r="O189" s="1028"/>
      <c r="P189" s="289" t="s">
        <v>469</v>
      </c>
    </row>
    <row r="190" spans="1:16" ht="30" x14ac:dyDescent="0.3">
      <c r="A190" s="246"/>
      <c r="B190" s="247"/>
      <c r="C190" s="248"/>
      <c r="D190" s="581"/>
      <c r="E190" s="1035"/>
      <c r="F190" s="239" t="s">
        <v>470</v>
      </c>
      <c r="G190" s="305" t="s">
        <v>210</v>
      </c>
      <c r="H190" s="886"/>
      <c r="I190" s="887"/>
      <c r="J190" s="1029"/>
      <c r="K190" s="1029"/>
      <c r="L190" s="1029"/>
      <c r="M190" s="1032"/>
      <c r="N190" s="1029"/>
      <c r="O190" s="1029"/>
      <c r="P190" s="289" t="s">
        <v>471</v>
      </c>
    </row>
    <row r="191" spans="1:16" x14ac:dyDescent="0.3">
      <c r="A191" s="246"/>
      <c r="B191" s="247"/>
      <c r="C191" s="248"/>
      <c r="D191" s="581"/>
      <c r="E191" s="1033" t="s">
        <v>285</v>
      </c>
      <c r="F191" s="239" t="s">
        <v>472</v>
      </c>
      <c r="G191" s="305" t="s">
        <v>210</v>
      </c>
      <c r="H191" s="886"/>
      <c r="I191" s="887"/>
      <c r="J191" s="1027"/>
      <c r="K191" s="1027"/>
      <c r="L191" s="1027"/>
      <c r="M191" s="1030"/>
      <c r="N191" s="1027"/>
      <c r="O191" s="1027"/>
      <c r="P191" s="289" t="s">
        <v>405</v>
      </c>
    </row>
    <row r="192" spans="1:16" x14ac:dyDescent="0.3">
      <c r="A192" s="246"/>
      <c r="B192" s="247"/>
      <c r="C192" s="248"/>
      <c r="D192" s="581"/>
      <c r="E192" s="1034"/>
      <c r="F192" s="239" t="s">
        <v>437</v>
      </c>
      <c r="G192" s="305" t="s">
        <v>210</v>
      </c>
      <c r="H192" s="886"/>
      <c r="I192" s="887"/>
      <c r="J192" s="1028"/>
      <c r="K192" s="1028"/>
      <c r="L192" s="1028"/>
      <c r="M192" s="1031"/>
      <c r="N192" s="1028"/>
      <c r="O192" s="1028"/>
      <c r="P192" s="289" t="s">
        <v>405</v>
      </c>
    </row>
    <row r="193" spans="1:16" x14ac:dyDescent="0.3">
      <c r="A193" s="246"/>
      <c r="B193" s="247"/>
      <c r="C193" s="248"/>
      <c r="D193" s="581"/>
      <c r="E193" s="1034"/>
      <c r="F193" s="239" t="s">
        <v>445</v>
      </c>
      <c r="G193" s="305" t="s">
        <v>210</v>
      </c>
      <c r="H193" s="886"/>
      <c r="I193" s="887"/>
      <c r="J193" s="1028"/>
      <c r="K193" s="1028"/>
      <c r="L193" s="1028"/>
      <c r="M193" s="1031"/>
      <c r="N193" s="1028"/>
      <c r="O193" s="1028"/>
      <c r="P193" s="289" t="s">
        <v>405</v>
      </c>
    </row>
    <row r="194" spans="1:16" x14ac:dyDescent="0.3">
      <c r="A194" s="246"/>
      <c r="B194" s="247"/>
      <c r="C194" s="248"/>
      <c r="D194" s="581"/>
      <c r="E194" s="1034"/>
      <c r="F194" s="239" t="s">
        <v>446</v>
      </c>
      <c r="G194" s="305" t="s">
        <v>210</v>
      </c>
      <c r="H194" s="886"/>
      <c r="I194" s="887"/>
      <c r="J194" s="1028"/>
      <c r="K194" s="1028"/>
      <c r="L194" s="1028"/>
      <c r="M194" s="1031"/>
      <c r="N194" s="1028"/>
      <c r="O194" s="1028"/>
      <c r="P194" s="289" t="s">
        <v>405</v>
      </c>
    </row>
    <row r="195" spans="1:16" x14ac:dyDescent="0.3">
      <c r="A195" s="246"/>
      <c r="B195" s="247"/>
      <c r="C195" s="248"/>
      <c r="D195" s="581"/>
      <c r="E195" s="1034"/>
      <c r="F195" s="239" t="s">
        <v>447</v>
      </c>
      <c r="G195" s="305" t="s">
        <v>210</v>
      </c>
      <c r="H195" s="886"/>
      <c r="I195" s="887"/>
      <c r="J195" s="1028"/>
      <c r="K195" s="1028"/>
      <c r="L195" s="1028"/>
      <c r="M195" s="1031"/>
      <c r="N195" s="1028"/>
      <c r="O195" s="1028"/>
      <c r="P195" s="289" t="s">
        <v>448</v>
      </c>
    </row>
    <row r="196" spans="1:16" x14ac:dyDescent="0.3">
      <c r="A196" s="246"/>
      <c r="B196" s="247"/>
      <c r="C196" s="248"/>
      <c r="D196" s="581"/>
      <c r="E196" s="1034"/>
      <c r="F196" s="239" t="s">
        <v>449</v>
      </c>
      <c r="G196" s="305" t="s">
        <v>210</v>
      </c>
      <c r="H196" s="886"/>
      <c r="I196" s="887"/>
      <c r="J196" s="1028"/>
      <c r="K196" s="1028"/>
      <c r="L196" s="1028"/>
      <c r="M196" s="1031"/>
      <c r="N196" s="1028"/>
      <c r="O196" s="1028"/>
      <c r="P196" s="289" t="s">
        <v>405</v>
      </c>
    </row>
    <row r="197" spans="1:16" x14ac:dyDescent="0.3">
      <c r="A197" s="246"/>
      <c r="B197" s="247"/>
      <c r="C197" s="248"/>
      <c r="D197" s="581"/>
      <c r="E197" s="1034"/>
      <c r="F197" s="239" t="s">
        <v>450</v>
      </c>
      <c r="G197" s="305" t="s">
        <v>210</v>
      </c>
      <c r="H197" s="886"/>
      <c r="I197" s="887"/>
      <c r="J197" s="1028"/>
      <c r="K197" s="1028"/>
      <c r="L197" s="1028"/>
      <c r="M197" s="1031"/>
      <c r="N197" s="1028"/>
      <c r="O197" s="1028"/>
      <c r="P197" s="289" t="s">
        <v>405</v>
      </c>
    </row>
    <row r="198" spans="1:16" x14ac:dyDescent="0.3">
      <c r="A198" s="246"/>
      <c r="B198" s="247"/>
      <c r="C198" s="248"/>
      <c r="D198" s="581"/>
      <c r="E198" s="1034"/>
      <c r="F198" s="239" t="s">
        <v>451</v>
      </c>
      <c r="G198" s="305" t="s">
        <v>210</v>
      </c>
      <c r="H198" s="886"/>
      <c r="I198" s="887"/>
      <c r="J198" s="1028"/>
      <c r="K198" s="1028"/>
      <c r="L198" s="1028"/>
      <c r="M198" s="1031"/>
      <c r="N198" s="1028"/>
      <c r="O198" s="1028"/>
      <c r="P198" s="289" t="s">
        <v>405</v>
      </c>
    </row>
    <row r="199" spans="1:16" x14ac:dyDescent="0.3">
      <c r="A199" s="246"/>
      <c r="B199" s="247"/>
      <c r="C199" s="248"/>
      <c r="D199" s="581"/>
      <c r="E199" s="1034"/>
      <c r="F199" s="239" t="s">
        <v>430</v>
      </c>
      <c r="G199" s="305" t="s">
        <v>210</v>
      </c>
      <c r="H199" s="886"/>
      <c r="I199" s="887"/>
      <c r="J199" s="1028"/>
      <c r="K199" s="1028"/>
      <c r="L199" s="1028"/>
      <c r="M199" s="1031"/>
      <c r="N199" s="1028"/>
      <c r="O199" s="1028"/>
      <c r="P199" s="289" t="s">
        <v>405</v>
      </c>
    </row>
    <row r="200" spans="1:16" x14ac:dyDescent="0.3">
      <c r="A200" s="246"/>
      <c r="B200" s="247"/>
      <c r="C200" s="248"/>
      <c r="D200" s="581"/>
      <c r="E200" s="1034"/>
      <c r="F200" s="239" t="s">
        <v>452</v>
      </c>
      <c r="G200" s="305" t="s">
        <v>210</v>
      </c>
      <c r="H200" s="886"/>
      <c r="I200" s="887"/>
      <c r="J200" s="1028"/>
      <c r="K200" s="1028"/>
      <c r="L200" s="1028"/>
      <c r="M200" s="1031"/>
      <c r="N200" s="1028"/>
      <c r="O200" s="1028"/>
      <c r="P200" s="289" t="s">
        <v>589</v>
      </c>
    </row>
    <row r="201" spans="1:16" x14ac:dyDescent="0.3">
      <c r="A201" s="246"/>
      <c r="B201" s="247"/>
      <c r="C201" s="248"/>
      <c r="D201" s="581"/>
      <c r="E201" s="1034"/>
      <c r="F201" s="239" t="s">
        <v>453</v>
      </c>
      <c r="G201" s="305" t="s">
        <v>210</v>
      </c>
      <c r="H201" s="886"/>
      <c r="I201" s="887"/>
      <c r="J201" s="1028"/>
      <c r="K201" s="1028"/>
      <c r="L201" s="1028"/>
      <c r="M201" s="1031"/>
      <c r="N201" s="1028"/>
      <c r="O201" s="1028"/>
      <c r="P201" s="289" t="s">
        <v>454</v>
      </c>
    </row>
    <row r="202" spans="1:16" x14ac:dyDescent="0.3">
      <c r="A202" s="246"/>
      <c r="B202" s="247"/>
      <c r="C202" s="248"/>
      <c r="D202" s="581"/>
      <c r="E202" s="1034"/>
      <c r="F202" s="239" t="s">
        <v>376</v>
      </c>
      <c r="G202" s="305" t="s">
        <v>210</v>
      </c>
      <c r="H202" s="886"/>
      <c r="I202" s="887"/>
      <c r="J202" s="1028"/>
      <c r="K202" s="1028"/>
      <c r="L202" s="1028"/>
      <c r="M202" s="1031"/>
      <c r="N202" s="1028"/>
      <c r="O202" s="1028"/>
      <c r="P202" s="289" t="s">
        <v>455</v>
      </c>
    </row>
    <row r="203" spans="1:16" x14ac:dyDescent="0.3">
      <c r="A203" s="246"/>
      <c r="B203" s="247"/>
      <c r="C203" s="248"/>
      <c r="D203" s="581"/>
      <c r="E203" s="1034"/>
      <c r="F203" s="239" t="s">
        <v>355</v>
      </c>
      <c r="G203" s="305" t="s">
        <v>210</v>
      </c>
      <c r="H203" s="886"/>
      <c r="I203" s="887"/>
      <c r="J203" s="1028"/>
      <c r="K203" s="1028"/>
      <c r="L203" s="1028"/>
      <c r="M203" s="1031"/>
      <c r="N203" s="1028"/>
      <c r="O203" s="1028"/>
      <c r="P203" s="289" t="s">
        <v>433</v>
      </c>
    </row>
    <row r="204" spans="1:16" x14ac:dyDescent="0.3">
      <c r="A204" s="246"/>
      <c r="B204" s="247"/>
      <c r="C204" s="248"/>
      <c r="D204" s="581"/>
      <c r="E204" s="1034"/>
      <c r="F204" s="239" t="s">
        <v>463</v>
      </c>
      <c r="G204" s="305" t="s">
        <v>210</v>
      </c>
      <c r="H204" s="886"/>
      <c r="I204" s="887"/>
      <c r="J204" s="1028"/>
      <c r="K204" s="1028"/>
      <c r="L204" s="1028"/>
      <c r="M204" s="1031"/>
      <c r="N204" s="1028"/>
      <c r="O204" s="1028"/>
      <c r="P204" s="289" t="s">
        <v>477</v>
      </c>
    </row>
    <row r="205" spans="1:16" ht="30" x14ac:dyDescent="0.3">
      <c r="A205" s="246"/>
      <c r="B205" s="247"/>
      <c r="C205" s="248"/>
      <c r="D205" s="581"/>
      <c r="E205" s="1034"/>
      <c r="F205" s="239" t="s">
        <v>467</v>
      </c>
      <c r="G205" s="305" t="s">
        <v>210</v>
      </c>
      <c r="H205" s="886"/>
      <c r="I205" s="887"/>
      <c r="J205" s="1028"/>
      <c r="K205" s="1028"/>
      <c r="L205" s="1028"/>
      <c r="M205" s="1031"/>
      <c r="N205" s="1028"/>
      <c r="O205" s="1028"/>
      <c r="P205" s="289" t="s">
        <v>469</v>
      </c>
    </row>
    <row r="206" spans="1:16" ht="30" x14ac:dyDescent="0.3">
      <c r="A206" s="246"/>
      <c r="B206" s="247"/>
      <c r="C206" s="248"/>
      <c r="D206" s="581"/>
      <c r="E206" s="1035"/>
      <c r="F206" s="239" t="s">
        <v>470</v>
      </c>
      <c r="G206" s="305" t="s">
        <v>210</v>
      </c>
      <c r="H206" s="886"/>
      <c r="I206" s="887"/>
      <c r="J206" s="1029"/>
      <c r="K206" s="1029"/>
      <c r="L206" s="1029"/>
      <c r="M206" s="1032"/>
      <c r="N206" s="1029"/>
      <c r="O206" s="1029"/>
      <c r="P206" s="289" t="s">
        <v>471</v>
      </c>
    </row>
    <row r="207" spans="1:16" s="157" customFormat="1" ht="21" customHeight="1" x14ac:dyDescent="0.25">
      <c r="A207" s="575"/>
      <c r="B207" s="457"/>
      <c r="C207" s="585"/>
      <c r="D207" s="586"/>
      <c r="E207" s="454" t="s">
        <v>288</v>
      </c>
      <c r="F207" s="1052" t="s">
        <v>478</v>
      </c>
      <c r="G207" s="1052"/>
      <c r="H207" s="1052"/>
      <c r="I207" s="1052"/>
      <c r="J207" s="577"/>
      <c r="K207" s="582"/>
      <c r="L207" s="436"/>
      <c r="M207" s="579"/>
      <c r="N207" s="77">
        <f>SUM(N208:N239)</f>
        <v>11.25</v>
      </c>
      <c r="O207" s="580"/>
      <c r="P207" s="297" t="s">
        <v>434</v>
      </c>
    </row>
    <row r="208" spans="1:16" ht="58.5" customHeight="1" x14ac:dyDescent="0.3">
      <c r="A208" s="246"/>
      <c r="B208" s="247"/>
      <c r="C208" s="248"/>
      <c r="D208" s="581"/>
      <c r="E208" s="1033" t="s">
        <v>284</v>
      </c>
      <c r="F208" s="239" t="s">
        <v>472</v>
      </c>
      <c r="G208" s="305" t="s">
        <v>210</v>
      </c>
      <c r="H208" s="886" t="s">
        <v>706</v>
      </c>
      <c r="I208" s="887"/>
      <c r="J208" s="1060" t="s">
        <v>711</v>
      </c>
      <c r="K208" s="1027" t="s">
        <v>357</v>
      </c>
      <c r="L208" s="1027">
        <v>1</v>
      </c>
      <c r="M208" s="1061">
        <v>11.25</v>
      </c>
      <c r="N208" s="1061">
        <f>L208*M208</f>
        <v>11.25</v>
      </c>
      <c r="O208" s="1027"/>
      <c r="P208" s="289" t="s">
        <v>405</v>
      </c>
    </row>
    <row r="209" spans="1:16" ht="30.75" customHeight="1" x14ac:dyDescent="0.3">
      <c r="A209" s="246"/>
      <c r="B209" s="247"/>
      <c r="C209" s="248"/>
      <c r="D209" s="581"/>
      <c r="E209" s="1034"/>
      <c r="F209" s="239" t="s">
        <v>437</v>
      </c>
      <c r="G209" s="305" t="s">
        <v>210</v>
      </c>
      <c r="H209" s="886" t="s">
        <v>705</v>
      </c>
      <c r="I209" s="887"/>
      <c r="J209" s="1028"/>
      <c r="K209" s="1028"/>
      <c r="L209" s="1028"/>
      <c r="M209" s="1062"/>
      <c r="N209" s="1062"/>
      <c r="O209" s="1028"/>
      <c r="P209" s="289" t="s">
        <v>405</v>
      </c>
    </row>
    <row r="210" spans="1:16" x14ac:dyDescent="0.3">
      <c r="A210" s="246"/>
      <c r="B210" s="247"/>
      <c r="C210" s="248"/>
      <c r="D210" s="581"/>
      <c r="E210" s="1034"/>
      <c r="F210" s="239" t="s">
        <v>445</v>
      </c>
      <c r="G210" s="305" t="s">
        <v>210</v>
      </c>
      <c r="H210" s="886" t="s">
        <v>707</v>
      </c>
      <c r="I210" s="887"/>
      <c r="J210" s="1028"/>
      <c r="K210" s="1028"/>
      <c r="L210" s="1028"/>
      <c r="M210" s="1062"/>
      <c r="N210" s="1062"/>
      <c r="O210" s="1028"/>
      <c r="P210" s="289" t="s">
        <v>405</v>
      </c>
    </row>
    <row r="211" spans="1:16" x14ac:dyDescent="0.3">
      <c r="A211" s="246"/>
      <c r="B211" s="247"/>
      <c r="C211" s="248"/>
      <c r="D211" s="581"/>
      <c r="E211" s="1034"/>
      <c r="F211" s="239" t="s">
        <v>446</v>
      </c>
      <c r="G211" s="305" t="s">
        <v>210</v>
      </c>
      <c r="H211" s="886">
        <v>6</v>
      </c>
      <c r="I211" s="887"/>
      <c r="J211" s="1028"/>
      <c r="K211" s="1028"/>
      <c r="L211" s="1028"/>
      <c r="M211" s="1062"/>
      <c r="N211" s="1062"/>
      <c r="O211" s="1028"/>
      <c r="P211" s="289" t="s">
        <v>405</v>
      </c>
    </row>
    <row r="212" spans="1:16" x14ac:dyDescent="0.3">
      <c r="A212" s="246"/>
      <c r="B212" s="247"/>
      <c r="C212" s="248"/>
      <c r="D212" s="581"/>
      <c r="E212" s="1034"/>
      <c r="F212" s="239" t="s">
        <v>447</v>
      </c>
      <c r="G212" s="305" t="s">
        <v>210</v>
      </c>
      <c r="H212" s="886">
        <v>2</v>
      </c>
      <c r="I212" s="887"/>
      <c r="J212" s="1028"/>
      <c r="K212" s="1028"/>
      <c r="L212" s="1028"/>
      <c r="M212" s="1062"/>
      <c r="N212" s="1062"/>
      <c r="O212" s="1028"/>
      <c r="P212" s="289" t="s">
        <v>448</v>
      </c>
    </row>
    <row r="213" spans="1:16" x14ac:dyDescent="0.3">
      <c r="A213" s="246"/>
      <c r="B213" s="247"/>
      <c r="C213" s="248"/>
      <c r="D213" s="581"/>
      <c r="E213" s="1034"/>
      <c r="F213" s="239" t="s">
        <v>449</v>
      </c>
      <c r="G213" s="305" t="s">
        <v>210</v>
      </c>
      <c r="H213" s="886">
        <v>2021</v>
      </c>
      <c r="I213" s="887"/>
      <c r="J213" s="1028"/>
      <c r="K213" s="1028"/>
      <c r="L213" s="1028"/>
      <c r="M213" s="1062"/>
      <c r="N213" s="1062"/>
      <c r="O213" s="1028"/>
      <c r="P213" s="289" t="s">
        <v>405</v>
      </c>
    </row>
    <row r="214" spans="1:16" x14ac:dyDescent="0.3">
      <c r="A214" s="246"/>
      <c r="B214" s="247"/>
      <c r="C214" s="248"/>
      <c r="D214" s="581"/>
      <c r="E214" s="1034"/>
      <c r="F214" s="239" t="s">
        <v>450</v>
      </c>
      <c r="G214" s="305" t="s">
        <v>210</v>
      </c>
      <c r="H214" s="886" t="s">
        <v>708</v>
      </c>
      <c r="I214" s="887"/>
      <c r="J214" s="1028"/>
      <c r="K214" s="1028"/>
      <c r="L214" s="1028"/>
      <c r="M214" s="1062"/>
      <c r="N214" s="1062"/>
      <c r="O214" s="1028"/>
      <c r="P214" s="289" t="s">
        <v>405</v>
      </c>
    </row>
    <row r="215" spans="1:16" x14ac:dyDescent="0.3">
      <c r="A215" s="246"/>
      <c r="B215" s="247"/>
      <c r="C215" s="248"/>
      <c r="D215" s="581"/>
      <c r="E215" s="1034"/>
      <c r="F215" s="239" t="s">
        <v>451</v>
      </c>
      <c r="G215" s="305" t="s">
        <v>210</v>
      </c>
      <c r="H215" s="886" t="s">
        <v>709</v>
      </c>
      <c r="I215" s="887"/>
      <c r="J215" s="1028"/>
      <c r="K215" s="1028"/>
      <c r="L215" s="1028"/>
      <c r="M215" s="1062"/>
      <c r="N215" s="1062"/>
      <c r="O215" s="1028"/>
      <c r="P215" s="289" t="s">
        <v>405</v>
      </c>
    </row>
    <row r="216" spans="1:16" x14ac:dyDescent="0.3">
      <c r="A216" s="246"/>
      <c r="B216" s="247"/>
      <c r="C216" s="248"/>
      <c r="D216" s="581"/>
      <c r="E216" s="1034"/>
      <c r="F216" s="239" t="s">
        <v>430</v>
      </c>
      <c r="G216" s="305" t="s">
        <v>210</v>
      </c>
      <c r="H216" s="886" t="s">
        <v>710</v>
      </c>
      <c r="I216" s="887"/>
      <c r="J216" s="1028"/>
      <c r="K216" s="1028"/>
      <c r="L216" s="1028"/>
      <c r="M216" s="1062"/>
      <c r="N216" s="1062"/>
      <c r="O216" s="1028"/>
      <c r="P216" s="289" t="s">
        <v>405</v>
      </c>
    </row>
    <row r="217" spans="1:16" x14ac:dyDescent="0.3">
      <c r="A217" s="246"/>
      <c r="B217" s="247"/>
      <c r="C217" s="248"/>
      <c r="D217" s="581"/>
      <c r="E217" s="1034"/>
      <c r="F217" s="239" t="s">
        <v>452</v>
      </c>
      <c r="G217" s="305" t="s">
        <v>210</v>
      </c>
      <c r="H217" s="1057" t="s">
        <v>712</v>
      </c>
      <c r="I217" s="1057"/>
      <c r="J217" s="1028"/>
      <c r="K217" s="1028"/>
      <c r="L217" s="1028"/>
      <c r="M217" s="1062"/>
      <c r="N217" s="1062"/>
      <c r="O217" s="1028"/>
      <c r="P217" s="289" t="s">
        <v>589</v>
      </c>
    </row>
    <row r="218" spans="1:16" x14ac:dyDescent="0.3">
      <c r="A218" s="246"/>
      <c r="B218" s="247"/>
      <c r="C218" s="248"/>
      <c r="D218" s="581"/>
      <c r="E218" s="1034"/>
      <c r="F218" s="239" t="s">
        <v>453</v>
      </c>
      <c r="G218" s="305" t="s">
        <v>210</v>
      </c>
      <c r="H218" s="1058" t="s">
        <v>713</v>
      </c>
      <c r="I218" s="1059"/>
      <c r="J218" s="1028"/>
      <c r="K218" s="1028"/>
      <c r="L218" s="1028"/>
      <c r="M218" s="1062"/>
      <c r="N218" s="1062"/>
      <c r="O218" s="1028"/>
      <c r="P218" s="289" t="s">
        <v>454</v>
      </c>
    </row>
    <row r="219" spans="1:16" x14ac:dyDescent="0.3">
      <c r="A219" s="246"/>
      <c r="B219" s="247"/>
      <c r="C219" s="248"/>
      <c r="D219" s="581"/>
      <c r="E219" s="1034"/>
      <c r="F219" s="239" t="s">
        <v>376</v>
      </c>
      <c r="G219" s="305" t="s">
        <v>210</v>
      </c>
      <c r="H219" s="1057" t="s">
        <v>714</v>
      </c>
      <c r="I219" s="1057"/>
      <c r="J219" s="1028"/>
      <c r="K219" s="1028"/>
      <c r="L219" s="1028"/>
      <c r="M219" s="1062"/>
      <c r="N219" s="1062"/>
      <c r="O219" s="1028"/>
      <c r="P219" s="289" t="s">
        <v>455</v>
      </c>
    </row>
    <row r="220" spans="1:16" x14ac:dyDescent="0.3">
      <c r="A220" s="246"/>
      <c r="B220" s="247"/>
      <c r="C220" s="248"/>
      <c r="D220" s="581"/>
      <c r="E220" s="1034"/>
      <c r="F220" s="822" t="s">
        <v>355</v>
      </c>
      <c r="G220" s="305" t="s">
        <v>210</v>
      </c>
      <c r="H220" s="1058" t="s">
        <v>735</v>
      </c>
      <c r="I220" s="1059"/>
      <c r="J220" s="1028"/>
      <c r="K220" s="1028"/>
      <c r="L220" s="1028"/>
      <c r="M220" s="1062"/>
      <c r="N220" s="1062"/>
      <c r="O220" s="1028"/>
      <c r="P220" s="289" t="s">
        <v>433</v>
      </c>
    </row>
    <row r="221" spans="1:16" x14ac:dyDescent="0.3">
      <c r="A221" s="246"/>
      <c r="B221" s="247"/>
      <c r="C221" s="248"/>
      <c r="D221" s="581"/>
      <c r="E221" s="1034"/>
      <c r="F221" s="760" t="s">
        <v>463</v>
      </c>
      <c r="G221" s="305" t="s">
        <v>210</v>
      </c>
      <c r="H221" s="1057" t="s">
        <v>715</v>
      </c>
      <c r="I221" s="1057"/>
      <c r="J221" s="1028"/>
      <c r="K221" s="1028"/>
      <c r="L221" s="1028"/>
      <c r="M221" s="1062"/>
      <c r="N221" s="1062"/>
      <c r="O221" s="1028"/>
      <c r="P221" s="289" t="s">
        <v>479</v>
      </c>
    </row>
    <row r="222" spans="1:16" ht="30" x14ac:dyDescent="0.3">
      <c r="A222" s="246"/>
      <c r="B222" s="247"/>
      <c r="C222" s="248"/>
      <c r="D222" s="581"/>
      <c r="E222" s="1034"/>
      <c r="F222" s="239" t="s">
        <v>467</v>
      </c>
      <c r="G222" s="305" t="s">
        <v>210</v>
      </c>
      <c r="H222" s="886" t="s">
        <v>606</v>
      </c>
      <c r="I222" s="887"/>
      <c r="J222" s="1028"/>
      <c r="K222" s="1028"/>
      <c r="L222" s="1028"/>
      <c r="M222" s="1062"/>
      <c r="N222" s="1062"/>
      <c r="O222" s="1028"/>
      <c r="P222" s="289" t="s">
        <v>469</v>
      </c>
    </row>
    <row r="223" spans="1:16" ht="21" customHeight="1" x14ac:dyDescent="0.3">
      <c r="A223" s="246"/>
      <c r="B223" s="247"/>
      <c r="C223" s="248"/>
      <c r="D223" s="581"/>
      <c r="E223" s="1035"/>
      <c r="F223" s="239" t="s">
        <v>470</v>
      </c>
      <c r="G223" s="305" t="s">
        <v>210</v>
      </c>
      <c r="H223" s="886" t="s">
        <v>621</v>
      </c>
      <c r="I223" s="887"/>
      <c r="J223" s="1029"/>
      <c r="K223" s="1029"/>
      <c r="L223" s="1029"/>
      <c r="M223" s="1063"/>
      <c r="N223" s="1063"/>
      <c r="O223" s="1029"/>
      <c r="P223" s="289" t="s">
        <v>471</v>
      </c>
    </row>
    <row r="224" spans="1:16" x14ac:dyDescent="0.3">
      <c r="A224" s="246"/>
      <c r="B224" s="247"/>
      <c r="C224" s="248"/>
      <c r="D224" s="581"/>
      <c r="E224" s="1033" t="s">
        <v>285</v>
      </c>
      <c r="F224" s="239" t="s">
        <v>472</v>
      </c>
      <c r="G224" s="305" t="s">
        <v>210</v>
      </c>
      <c r="H224" s="886"/>
      <c r="I224" s="887"/>
      <c r="J224" s="1027"/>
      <c r="K224" s="1027"/>
      <c r="L224" s="1027"/>
      <c r="M224" s="1030"/>
      <c r="N224" s="1027"/>
      <c r="O224" s="1027"/>
      <c r="P224" s="289" t="s">
        <v>405</v>
      </c>
    </row>
    <row r="225" spans="1:16" x14ac:dyDescent="0.3">
      <c r="A225" s="246"/>
      <c r="B225" s="247"/>
      <c r="C225" s="248"/>
      <c r="D225" s="581"/>
      <c r="E225" s="1034"/>
      <c r="F225" s="239" t="s">
        <v>437</v>
      </c>
      <c r="G225" s="305" t="s">
        <v>210</v>
      </c>
      <c r="H225" s="886"/>
      <c r="I225" s="887"/>
      <c r="J225" s="1028"/>
      <c r="K225" s="1028"/>
      <c r="L225" s="1028"/>
      <c r="M225" s="1031"/>
      <c r="N225" s="1028"/>
      <c r="O225" s="1028"/>
      <c r="P225" s="289" t="s">
        <v>405</v>
      </c>
    </row>
    <row r="226" spans="1:16" x14ac:dyDescent="0.3">
      <c r="A226" s="246"/>
      <c r="B226" s="247"/>
      <c r="C226" s="248"/>
      <c r="D226" s="581"/>
      <c r="E226" s="1034"/>
      <c r="F226" s="239" t="s">
        <v>445</v>
      </c>
      <c r="G226" s="305" t="s">
        <v>210</v>
      </c>
      <c r="H226" s="886"/>
      <c r="I226" s="887"/>
      <c r="J226" s="1028"/>
      <c r="K226" s="1028"/>
      <c r="L226" s="1028"/>
      <c r="M226" s="1031"/>
      <c r="N226" s="1028"/>
      <c r="O226" s="1028"/>
      <c r="P226" s="289" t="s">
        <v>405</v>
      </c>
    </row>
    <row r="227" spans="1:16" x14ac:dyDescent="0.3">
      <c r="A227" s="246"/>
      <c r="B227" s="247"/>
      <c r="C227" s="248"/>
      <c r="D227" s="581"/>
      <c r="E227" s="1034"/>
      <c r="F227" s="239" t="s">
        <v>446</v>
      </c>
      <c r="G227" s="305" t="s">
        <v>210</v>
      </c>
      <c r="H227" s="886"/>
      <c r="I227" s="887"/>
      <c r="J227" s="1028"/>
      <c r="K227" s="1028"/>
      <c r="L227" s="1028"/>
      <c r="M227" s="1031"/>
      <c r="N227" s="1028"/>
      <c r="O227" s="1028"/>
      <c r="P227" s="289" t="s">
        <v>405</v>
      </c>
    </row>
    <row r="228" spans="1:16" x14ac:dyDescent="0.3">
      <c r="A228" s="246"/>
      <c r="B228" s="247"/>
      <c r="C228" s="248"/>
      <c r="D228" s="581"/>
      <c r="E228" s="1034"/>
      <c r="F228" s="239" t="s">
        <v>447</v>
      </c>
      <c r="G228" s="305" t="s">
        <v>210</v>
      </c>
      <c r="H228" s="886"/>
      <c r="I228" s="887"/>
      <c r="J228" s="1028"/>
      <c r="K228" s="1028"/>
      <c r="L228" s="1028"/>
      <c r="M228" s="1031"/>
      <c r="N228" s="1028"/>
      <c r="O228" s="1028"/>
      <c r="P228" s="289" t="s">
        <v>448</v>
      </c>
    </row>
    <row r="229" spans="1:16" x14ac:dyDescent="0.3">
      <c r="A229" s="246"/>
      <c r="B229" s="247"/>
      <c r="C229" s="248"/>
      <c r="D229" s="581"/>
      <c r="E229" s="1034"/>
      <c r="F229" s="239" t="s">
        <v>449</v>
      </c>
      <c r="G229" s="305" t="s">
        <v>210</v>
      </c>
      <c r="H229" s="886"/>
      <c r="I229" s="887"/>
      <c r="J229" s="1028"/>
      <c r="K229" s="1028"/>
      <c r="L229" s="1028"/>
      <c r="M229" s="1031"/>
      <c r="N229" s="1028"/>
      <c r="O229" s="1028"/>
      <c r="P229" s="289" t="s">
        <v>405</v>
      </c>
    </row>
    <row r="230" spans="1:16" x14ac:dyDescent="0.3">
      <c r="A230" s="246"/>
      <c r="B230" s="247"/>
      <c r="C230" s="248"/>
      <c r="D230" s="581"/>
      <c r="E230" s="1034"/>
      <c r="F230" s="239" t="s">
        <v>450</v>
      </c>
      <c r="G230" s="305" t="s">
        <v>210</v>
      </c>
      <c r="H230" s="886"/>
      <c r="I230" s="887"/>
      <c r="J230" s="1028"/>
      <c r="K230" s="1028"/>
      <c r="L230" s="1028"/>
      <c r="M230" s="1031"/>
      <c r="N230" s="1028"/>
      <c r="O230" s="1028"/>
      <c r="P230" s="289" t="s">
        <v>405</v>
      </c>
    </row>
    <row r="231" spans="1:16" x14ac:dyDescent="0.3">
      <c r="A231" s="246"/>
      <c r="B231" s="247"/>
      <c r="C231" s="248"/>
      <c r="D231" s="581"/>
      <c r="E231" s="1034"/>
      <c r="F231" s="239" t="s">
        <v>451</v>
      </c>
      <c r="G231" s="305" t="s">
        <v>210</v>
      </c>
      <c r="H231" s="886"/>
      <c r="I231" s="887"/>
      <c r="J231" s="1028"/>
      <c r="K231" s="1028"/>
      <c r="L231" s="1028"/>
      <c r="M231" s="1031"/>
      <c r="N231" s="1028"/>
      <c r="O231" s="1028"/>
      <c r="P231" s="289" t="s">
        <v>405</v>
      </c>
    </row>
    <row r="232" spans="1:16" x14ac:dyDescent="0.3">
      <c r="A232" s="246"/>
      <c r="B232" s="247"/>
      <c r="C232" s="248"/>
      <c r="D232" s="581"/>
      <c r="E232" s="1034"/>
      <c r="F232" s="239" t="s">
        <v>430</v>
      </c>
      <c r="G232" s="305" t="s">
        <v>210</v>
      </c>
      <c r="H232" s="886"/>
      <c r="I232" s="887"/>
      <c r="J232" s="1028"/>
      <c r="K232" s="1028"/>
      <c r="L232" s="1028"/>
      <c r="M232" s="1031"/>
      <c r="N232" s="1028"/>
      <c r="O232" s="1028"/>
      <c r="P232" s="289" t="s">
        <v>405</v>
      </c>
    </row>
    <row r="233" spans="1:16" x14ac:dyDescent="0.3">
      <c r="A233" s="246"/>
      <c r="B233" s="247"/>
      <c r="C233" s="248"/>
      <c r="D233" s="581"/>
      <c r="E233" s="1034"/>
      <c r="F233" s="239" t="s">
        <v>452</v>
      </c>
      <c r="G233" s="305" t="s">
        <v>210</v>
      </c>
      <c r="H233" s="886"/>
      <c r="I233" s="887"/>
      <c r="J233" s="1028"/>
      <c r="K233" s="1028"/>
      <c r="L233" s="1028"/>
      <c r="M233" s="1031"/>
      <c r="N233" s="1028"/>
      <c r="O233" s="1028"/>
      <c r="P233" s="289" t="s">
        <v>589</v>
      </c>
    </row>
    <row r="234" spans="1:16" x14ac:dyDescent="0.3">
      <c r="A234" s="246"/>
      <c r="B234" s="247"/>
      <c r="C234" s="248"/>
      <c r="D234" s="581"/>
      <c r="E234" s="1034"/>
      <c r="F234" s="239" t="s">
        <v>453</v>
      </c>
      <c r="G234" s="305" t="s">
        <v>210</v>
      </c>
      <c r="H234" s="886"/>
      <c r="I234" s="887"/>
      <c r="J234" s="1028"/>
      <c r="K234" s="1028"/>
      <c r="L234" s="1028"/>
      <c r="M234" s="1031"/>
      <c r="N234" s="1028"/>
      <c r="O234" s="1028"/>
      <c r="P234" s="289" t="s">
        <v>454</v>
      </c>
    </row>
    <row r="235" spans="1:16" x14ac:dyDescent="0.3">
      <c r="A235" s="246"/>
      <c r="B235" s="247"/>
      <c r="C235" s="248"/>
      <c r="D235" s="581"/>
      <c r="E235" s="1034"/>
      <c r="F235" s="239" t="s">
        <v>376</v>
      </c>
      <c r="G235" s="305" t="s">
        <v>210</v>
      </c>
      <c r="H235" s="886"/>
      <c r="I235" s="887"/>
      <c r="J235" s="1028"/>
      <c r="K235" s="1028"/>
      <c r="L235" s="1028"/>
      <c r="M235" s="1031"/>
      <c r="N235" s="1028"/>
      <c r="O235" s="1028"/>
      <c r="P235" s="289" t="s">
        <v>455</v>
      </c>
    </row>
    <row r="236" spans="1:16" x14ac:dyDescent="0.3">
      <c r="A236" s="246"/>
      <c r="B236" s="247"/>
      <c r="C236" s="248"/>
      <c r="D236" s="581"/>
      <c r="E236" s="1034"/>
      <c r="F236" s="239" t="s">
        <v>355</v>
      </c>
      <c r="G236" s="305" t="s">
        <v>210</v>
      </c>
      <c r="H236" s="886"/>
      <c r="I236" s="887"/>
      <c r="J236" s="1028"/>
      <c r="K236" s="1028"/>
      <c r="L236" s="1028"/>
      <c r="M236" s="1031"/>
      <c r="N236" s="1028"/>
      <c r="O236" s="1028"/>
      <c r="P236" s="289" t="s">
        <v>433</v>
      </c>
    </row>
    <row r="237" spans="1:16" x14ac:dyDescent="0.3">
      <c r="A237" s="246"/>
      <c r="B237" s="247"/>
      <c r="C237" s="248"/>
      <c r="D237" s="581"/>
      <c r="E237" s="1034"/>
      <c r="F237" s="239" t="s">
        <v>463</v>
      </c>
      <c r="G237" s="305" t="s">
        <v>210</v>
      </c>
      <c r="H237" s="886"/>
      <c r="I237" s="887"/>
      <c r="J237" s="1028"/>
      <c r="K237" s="1028"/>
      <c r="L237" s="1028"/>
      <c r="M237" s="1031"/>
      <c r="N237" s="1028"/>
      <c r="O237" s="1028"/>
      <c r="P237" s="289" t="s">
        <v>479</v>
      </c>
    </row>
    <row r="238" spans="1:16" ht="30" x14ac:dyDescent="0.3">
      <c r="A238" s="246"/>
      <c r="B238" s="247"/>
      <c r="C238" s="248"/>
      <c r="D238" s="581"/>
      <c r="E238" s="1034"/>
      <c r="F238" s="239" t="s">
        <v>467</v>
      </c>
      <c r="G238" s="305" t="s">
        <v>210</v>
      </c>
      <c r="H238" s="886"/>
      <c r="I238" s="887"/>
      <c r="J238" s="1028"/>
      <c r="K238" s="1028"/>
      <c r="L238" s="1028"/>
      <c r="M238" s="1031"/>
      <c r="N238" s="1028"/>
      <c r="O238" s="1028"/>
      <c r="P238" s="289" t="s">
        <v>469</v>
      </c>
    </row>
    <row r="239" spans="1:16" ht="30" x14ac:dyDescent="0.3">
      <c r="A239" s="246"/>
      <c r="B239" s="247"/>
      <c r="C239" s="248"/>
      <c r="D239" s="581"/>
      <c r="E239" s="1035"/>
      <c r="F239" s="239" t="s">
        <v>470</v>
      </c>
      <c r="G239" s="305" t="s">
        <v>210</v>
      </c>
      <c r="H239" s="886"/>
      <c r="I239" s="887"/>
      <c r="J239" s="1029"/>
      <c r="K239" s="1029"/>
      <c r="L239" s="1029"/>
      <c r="M239" s="1032"/>
      <c r="N239" s="1029"/>
      <c r="O239" s="1029"/>
      <c r="P239" s="289" t="s">
        <v>471</v>
      </c>
    </row>
    <row r="240" spans="1:16" s="157" customFormat="1" ht="21" customHeight="1" x14ac:dyDescent="0.25">
      <c r="A240" s="575"/>
      <c r="B240" s="457"/>
      <c r="C240" s="585"/>
      <c r="D240" s="586"/>
      <c r="E240" s="454" t="s">
        <v>289</v>
      </c>
      <c r="F240" s="1052" t="s">
        <v>480</v>
      </c>
      <c r="G240" s="1052"/>
      <c r="H240" s="1052"/>
      <c r="I240" s="1052"/>
      <c r="J240" s="577"/>
      <c r="K240" s="582"/>
      <c r="L240" s="436"/>
      <c r="M240" s="579"/>
      <c r="N240" s="580">
        <f>SUM(N241:N272)</f>
        <v>0</v>
      </c>
      <c r="O240" s="580"/>
      <c r="P240" s="297" t="s">
        <v>481</v>
      </c>
    </row>
    <row r="241" spans="1:16" x14ac:dyDescent="0.3">
      <c r="A241" s="246"/>
      <c r="B241" s="247"/>
      <c r="C241" s="248"/>
      <c r="D241" s="581"/>
      <c r="E241" s="1033" t="s">
        <v>284</v>
      </c>
      <c r="F241" s="239" t="s">
        <v>472</v>
      </c>
      <c r="G241" s="305" t="s">
        <v>210</v>
      </c>
      <c r="H241" s="1064"/>
      <c r="I241" s="1065"/>
      <c r="J241" s="1027"/>
      <c r="K241" s="1027"/>
      <c r="L241" s="1027"/>
      <c r="M241" s="1030"/>
      <c r="N241" s="1027"/>
      <c r="O241" s="1027"/>
      <c r="P241" s="289" t="s">
        <v>405</v>
      </c>
    </row>
    <row r="242" spans="1:16" x14ac:dyDescent="0.3">
      <c r="A242" s="246"/>
      <c r="B242" s="247"/>
      <c r="C242" s="248"/>
      <c r="D242" s="581"/>
      <c r="E242" s="1034"/>
      <c r="F242" s="239" t="s">
        <v>437</v>
      </c>
      <c r="G242" s="305" t="s">
        <v>210</v>
      </c>
      <c r="H242" s="1064"/>
      <c r="I242" s="1065"/>
      <c r="J242" s="1028"/>
      <c r="K242" s="1028"/>
      <c r="L242" s="1028"/>
      <c r="M242" s="1031"/>
      <c r="N242" s="1028"/>
      <c r="O242" s="1028"/>
      <c r="P242" s="289" t="s">
        <v>405</v>
      </c>
    </row>
    <row r="243" spans="1:16" x14ac:dyDescent="0.3">
      <c r="A243" s="246"/>
      <c r="B243" s="247"/>
      <c r="C243" s="248"/>
      <c r="D243" s="581"/>
      <c r="E243" s="1034"/>
      <c r="F243" s="239" t="s">
        <v>445</v>
      </c>
      <c r="G243" s="305" t="s">
        <v>210</v>
      </c>
      <c r="H243" s="1064"/>
      <c r="I243" s="1065"/>
      <c r="J243" s="1028"/>
      <c r="K243" s="1028"/>
      <c r="L243" s="1028"/>
      <c r="M243" s="1031"/>
      <c r="N243" s="1028"/>
      <c r="O243" s="1028"/>
      <c r="P243" s="289" t="s">
        <v>405</v>
      </c>
    </row>
    <row r="244" spans="1:16" x14ac:dyDescent="0.3">
      <c r="A244" s="246"/>
      <c r="B244" s="247"/>
      <c r="C244" s="248"/>
      <c r="D244" s="581"/>
      <c r="E244" s="1034"/>
      <c r="F244" s="239" t="s">
        <v>446</v>
      </c>
      <c r="G244" s="305" t="s">
        <v>210</v>
      </c>
      <c r="H244" s="1064"/>
      <c r="I244" s="1065"/>
      <c r="J244" s="1028"/>
      <c r="K244" s="1028"/>
      <c r="L244" s="1028"/>
      <c r="M244" s="1031"/>
      <c r="N244" s="1028"/>
      <c r="O244" s="1028"/>
      <c r="P244" s="289" t="s">
        <v>405</v>
      </c>
    </row>
    <row r="245" spans="1:16" x14ac:dyDescent="0.3">
      <c r="A245" s="246"/>
      <c r="B245" s="247"/>
      <c r="C245" s="248"/>
      <c r="D245" s="581"/>
      <c r="E245" s="1034"/>
      <c r="F245" s="239" t="s">
        <v>447</v>
      </c>
      <c r="G245" s="305" t="s">
        <v>210</v>
      </c>
      <c r="H245" s="1064"/>
      <c r="I245" s="1065"/>
      <c r="J245" s="1028"/>
      <c r="K245" s="1028"/>
      <c r="L245" s="1028"/>
      <c r="M245" s="1031"/>
      <c r="N245" s="1028"/>
      <c r="O245" s="1028"/>
      <c r="P245" s="289" t="s">
        <v>448</v>
      </c>
    </row>
    <row r="246" spans="1:16" x14ac:dyDescent="0.3">
      <c r="A246" s="246"/>
      <c r="B246" s="247"/>
      <c r="C246" s="248"/>
      <c r="D246" s="581"/>
      <c r="E246" s="1034"/>
      <c r="F246" s="239" t="s">
        <v>449</v>
      </c>
      <c r="G246" s="305" t="s">
        <v>210</v>
      </c>
      <c r="H246" s="1064"/>
      <c r="I246" s="1065"/>
      <c r="J246" s="1028"/>
      <c r="K246" s="1028"/>
      <c r="L246" s="1028"/>
      <c r="M246" s="1031"/>
      <c r="N246" s="1028"/>
      <c r="O246" s="1028"/>
      <c r="P246" s="289" t="s">
        <v>405</v>
      </c>
    </row>
    <row r="247" spans="1:16" x14ac:dyDescent="0.3">
      <c r="A247" s="246"/>
      <c r="B247" s="247"/>
      <c r="C247" s="248"/>
      <c r="D247" s="581"/>
      <c r="E247" s="1034"/>
      <c r="F247" s="239" t="s">
        <v>450</v>
      </c>
      <c r="G247" s="305" t="s">
        <v>210</v>
      </c>
      <c r="H247" s="1064"/>
      <c r="I247" s="1065"/>
      <c r="J247" s="1028"/>
      <c r="K247" s="1028"/>
      <c r="L247" s="1028"/>
      <c r="M247" s="1031"/>
      <c r="N247" s="1028"/>
      <c r="O247" s="1028"/>
      <c r="P247" s="289" t="s">
        <v>405</v>
      </c>
    </row>
    <row r="248" spans="1:16" x14ac:dyDescent="0.3">
      <c r="A248" s="246"/>
      <c r="B248" s="247"/>
      <c r="C248" s="248"/>
      <c r="D248" s="581"/>
      <c r="E248" s="1034"/>
      <c r="F248" s="239" t="s">
        <v>451</v>
      </c>
      <c r="G248" s="305" t="s">
        <v>210</v>
      </c>
      <c r="H248" s="1064"/>
      <c r="I248" s="1065"/>
      <c r="J248" s="1028"/>
      <c r="K248" s="1028"/>
      <c r="L248" s="1028"/>
      <c r="M248" s="1031"/>
      <c r="N248" s="1028"/>
      <c r="O248" s="1028"/>
      <c r="P248" s="289" t="s">
        <v>405</v>
      </c>
    </row>
    <row r="249" spans="1:16" x14ac:dyDescent="0.3">
      <c r="A249" s="246"/>
      <c r="B249" s="247"/>
      <c r="C249" s="248"/>
      <c r="D249" s="581"/>
      <c r="E249" s="1034"/>
      <c r="F249" s="239" t="s">
        <v>430</v>
      </c>
      <c r="G249" s="305" t="s">
        <v>210</v>
      </c>
      <c r="H249" s="1064"/>
      <c r="I249" s="1065"/>
      <c r="J249" s="1028"/>
      <c r="K249" s="1028"/>
      <c r="L249" s="1028"/>
      <c r="M249" s="1031"/>
      <c r="N249" s="1028"/>
      <c r="O249" s="1028"/>
      <c r="P249" s="289" t="s">
        <v>405</v>
      </c>
    </row>
    <row r="250" spans="1:16" x14ac:dyDescent="0.3">
      <c r="A250" s="246"/>
      <c r="B250" s="247"/>
      <c r="C250" s="248"/>
      <c r="D250" s="581"/>
      <c r="E250" s="1034"/>
      <c r="F250" s="239" t="s">
        <v>452</v>
      </c>
      <c r="G250" s="305" t="s">
        <v>210</v>
      </c>
      <c r="H250" s="1064"/>
      <c r="I250" s="1065"/>
      <c r="J250" s="1028"/>
      <c r="K250" s="1028"/>
      <c r="L250" s="1028"/>
      <c r="M250" s="1031"/>
      <c r="N250" s="1028"/>
      <c r="O250" s="1028"/>
      <c r="P250" s="289" t="s">
        <v>589</v>
      </c>
    </row>
    <row r="251" spans="1:16" x14ac:dyDescent="0.3">
      <c r="A251" s="246"/>
      <c r="B251" s="247"/>
      <c r="C251" s="248"/>
      <c r="D251" s="581"/>
      <c r="E251" s="1034"/>
      <c r="F251" s="239" t="s">
        <v>453</v>
      </c>
      <c r="G251" s="305" t="s">
        <v>210</v>
      </c>
      <c r="H251" s="1064"/>
      <c r="I251" s="1065"/>
      <c r="J251" s="1028"/>
      <c r="K251" s="1028"/>
      <c r="L251" s="1028"/>
      <c r="M251" s="1031"/>
      <c r="N251" s="1028"/>
      <c r="O251" s="1028"/>
      <c r="P251" s="289" t="s">
        <v>454</v>
      </c>
    </row>
    <row r="252" spans="1:16" x14ac:dyDescent="0.3">
      <c r="A252" s="246"/>
      <c r="B252" s="247"/>
      <c r="C252" s="248"/>
      <c r="D252" s="581"/>
      <c r="E252" s="1034"/>
      <c r="F252" s="239" t="s">
        <v>376</v>
      </c>
      <c r="G252" s="305" t="s">
        <v>210</v>
      </c>
      <c r="H252" s="1064"/>
      <c r="I252" s="1065"/>
      <c r="J252" s="1028"/>
      <c r="K252" s="1028"/>
      <c r="L252" s="1028"/>
      <c r="M252" s="1031"/>
      <c r="N252" s="1028"/>
      <c r="O252" s="1028"/>
      <c r="P252" s="289" t="s">
        <v>455</v>
      </c>
    </row>
    <row r="253" spans="1:16" x14ac:dyDescent="0.3">
      <c r="A253" s="246"/>
      <c r="B253" s="247"/>
      <c r="C253" s="248"/>
      <c r="D253" s="581"/>
      <c r="E253" s="1034"/>
      <c r="F253" s="239" t="s">
        <v>355</v>
      </c>
      <c r="G253" s="305" t="s">
        <v>210</v>
      </c>
      <c r="H253" s="1064"/>
      <c r="I253" s="1065"/>
      <c r="J253" s="1028"/>
      <c r="K253" s="1028"/>
      <c r="L253" s="1028"/>
      <c r="M253" s="1031"/>
      <c r="N253" s="1028"/>
      <c r="O253" s="1028"/>
      <c r="P253" s="289" t="s">
        <v>433</v>
      </c>
    </row>
    <row r="254" spans="1:16" x14ac:dyDescent="0.3">
      <c r="A254" s="246"/>
      <c r="B254" s="247"/>
      <c r="C254" s="248"/>
      <c r="D254" s="581"/>
      <c r="E254" s="1034"/>
      <c r="F254" s="239" t="s">
        <v>463</v>
      </c>
      <c r="G254" s="305" t="s">
        <v>210</v>
      </c>
      <c r="H254" s="1064"/>
      <c r="I254" s="1065"/>
      <c r="J254" s="1028"/>
      <c r="K254" s="1028"/>
      <c r="L254" s="1028"/>
      <c r="M254" s="1031"/>
      <c r="N254" s="1028"/>
      <c r="O254" s="1028"/>
      <c r="P254" s="289" t="s">
        <v>482</v>
      </c>
    </row>
    <row r="255" spans="1:16" ht="30" x14ac:dyDescent="0.3">
      <c r="A255" s="246"/>
      <c r="B255" s="247"/>
      <c r="C255" s="248"/>
      <c r="D255" s="581"/>
      <c r="E255" s="1034"/>
      <c r="F255" s="239" t="s">
        <v>467</v>
      </c>
      <c r="G255" s="305" t="s">
        <v>210</v>
      </c>
      <c r="H255" s="1064"/>
      <c r="I255" s="1065"/>
      <c r="J255" s="1028"/>
      <c r="K255" s="1028"/>
      <c r="L255" s="1028"/>
      <c r="M255" s="1031"/>
      <c r="N255" s="1028"/>
      <c r="O255" s="1028"/>
      <c r="P255" s="289" t="s">
        <v>469</v>
      </c>
    </row>
    <row r="256" spans="1:16" ht="30" x14ac:dyDescent="0.3">
      <c r="A256" s="246"/>
      <c r="B256" s="247"/>
      <c r="C256" s="248"/>
      <c r="D256" s="581"/>
      <c r="E256" s="1035"/>
      <c r="F256" s="239" t="s">
        <v>470</v>
      </c>
      <c r="G256" s="305" t="s">
        <v>210</v>
      </c>
      <c r="H256" s="1064"/>
      <c r="I256" s="1065"/>
      <c r="J256" s="1029"/>
      <c r="K256" s="1029"/>
      <c r="L256" s="1029"/>
      <c r="M256" s="1032"/>
      <c r="N256" s="1029"/>
      <c r="O256" s="1029"/>
      <c r="P256" s="289" t="s">
        <v>471</v>
      </c>
    </row>
    <row r="257" spans="1:16" x14ac:dyDescent="0.3">
      <c r="A257" s="246"/>
      <c r="B257" s="247"/>
      <c r="C257" s="248"/>
      <c r="D257" s="581"/>
      <c r="E257" s="1033" t="s">
        <v>285</v>
      </c>
      <c r="F257" s="239" t="s">
        <v>472</v>
      </c>
      <c r="G257" s="305" t="s">
        <v>210</v>
      </c>
      <c r="H257" s="886"/>
      <c r="I257" s="887"/>
      <c r="J257" s="1027"/>
      <c r="K257" s="1027"/>
      <c r="L257" s="1027"/>
      <c r="M257" s="1030"/>
      <c r="N257" s="1027"/>
      <c r="O257" s="1027"/>
      <c r="P257" s="289" t="s">
        <v>405</v>
      </c>
    </row>
    <row r="258" spans="1:16" x14ac:dyDescent="0.3">
      <c r="A258" s="246"/>
      <c r="B258" s="247"/>
      <c r="C258" s="248"/>
      <c r="D258" s="581"/>
      <c r="E258" s="1034"/>
      <c r="F258" s="239" t="s">
        <v>437</v>
      </c>
      <c r="G258" s="305" t="s">
        <v>210</v>
      </c>
      <c r="H258" s="886"/>
      <c r="I258" s="887"/>
      <c r="J258" s="1028"/>
      <c r="K258" s="1028"/>
      <c r="L258" s="1028"/>
      <c r="M258" s="1031"/>
      <c r="N258" s="1028"/>
      <c r="O258" s="1028"/>
      <c r="P258" s="289" t="s">
        <v>405</v>
      </c>
    </row>
    <row r="259" spans="1:16" x14ac:dyDescent="0.3">
      <c r="A259" s="246"/>
      <c r="B259" s="247"/>
      <c r="C259" s="248"/>
      <c r="D259" s="581"/>
      <c r="E259" s="1034"/>
      <c r="F259" s="239" t="s">
        <v>445</v>
      </c>
      <c r="G259" s="305" t="s">
        <v>210</v>
      </c>
      <c r="H259" s="886"/>
      <c r="I259" s="887"/>
      <c r="J259" s="1028"/>
      <c r="K259" s="1028"/>
      <c r="L259" s="1028"/>
      <c r="M259" s="1031"/>
      <c r="N259" s="1028"/>
      <c r="O259" s="1028"/>
      <c r="P259" s="289" t="s">
        <v>405</v>
      </c>
    </row>
    <row r="260" spans="1:16" x14ac:dyDescent="0.3">
      <c r="A260" s="246"/>
      <c r="B260" s="247"/>
      <c r="C260" s="248"/>
      <c r="D260" s="581"/>
      <c r="E260" s="1034"/>
      <c r="F260" s="239" t="s">
        <v>446</v>
      </c>
      <c r="G260" s="305" t="s">
        <v>210</v>
      </c>
      <c r="H260" s="886"/>
      <c r="I260" s="887"/>
      <c r="J260" s="1028"/>
      <c r="K260" s="1028"/>
      <c r="L260" s="1028"/>
      <c r="M260" s="1031"/>
      <c r="N260" s="1028"/>
      <c r="O260" s="1028"/>
      <c r="P260" s="289" t="s">
        <v>405</v>
      </c>
    </row>
    <row r="261" spans="1:16" x14ac:dyDescent="0.3">
      <c r="A261" s="246"/>
      <c r="B261" s="247"/>
      <c r="C261" s="248"/>
      <c r="D261" s="581"/>
      <c r="E261" s="1034"/>
      <c r="F261" s="239" t="s">
        <v>447</v>
      </c>
      <c r="G261" s="305" t="s">
        <v>210</v>
      </c>
      <c r="H261" s="886"/>
      <c r="I261" s="887"/>
      <c r="J261" s="1028"/>
      <c r="K261" s="1028"/>
      <c r="L261" s="1028"/>
      <c r="M261" s="1031"/>
      <c r="N261" s="1028"/>
      <c r="O261" s="1028"/>
      <c r="P261" s="289" t="s">
        <v>448</v>
      </c>
    </row>
    <row r="262" spans="1:16" x14ac:dyDescent="0.3">
      <c r="A262" s="246"/>
      <c r="B262" s="247"/>
      <c r="C262" s="248"/>
      <c r="D262" s="581"/>
      <c r="E262" s="1034"/>
      <c r="F262" s="239" t="s">
        <v>449</v>
      </c>
      <c r="G262" s="305" t="s">
        <v>210</v>
      </c>
      <c r="H262" s="886"/>
      <c r="I262" s="887"/>
      <c r="J262" s="1028"/>
      <c r="K262" s="1028"/>
      <c r="L262" s="1028"/>
      <c r="M262" s="1031"/>
      <c r="N262" s="1028"/>
      <c r="O262" s="1028"/>
      <c r="P262" s="289" t="s">
        <v>405</v>
      </c>
    </row>
    <row r="263" spans="1:16" x14ac:dyDescent="0.3">
      <c r="A263" s="246"/>
      <c r="B263" s="247"/>
      <c r="C263" s="248"/>
      <c r="D263" s="581"/>
      <c r="E263" s="1034"/>
      <c r="F263" s="239" t="s">
        <v>450</v>
      </c>
      <c r="G263" s="305" t="s">
        <v>210</v>
      </c>
      <c r="H263" s="886"/>
      <c r="I263" s="887"/>
      <c r="J263" s="1028"/>
      <c r="K263" s="1028"/>
      <c r="L263" s="1028"/>
      <c r="M263" s="1031"/>
      <c r="N263" s="1028"/>
      <c r="O263" s="1028"/>
      <c r="P263" s="289" t="s">
        <v>405</v>
      </c>
    </row>
    <row r="264" spans="1:16" x14ac:dyDescent="0.3">
      <c r="A264" s="246"/>
      <c r="B264" s="247"/>
      <c r="C264" s="248"/>
      <c r="D264" s="581"/>
      <c r="E264" s="1034"/>
      <c r="F264" s="239" t="s">
        <v>451</v>
      </c>
      <c r="G264" s="305" t="s">
        <v>210</v>
      </c>
      <c r="H264" s="886"/>
      <c r="I264" s="887"/>
      <c r="J264" s="1028"/>
      <c r="K264" s="1028"/>
      <c r="L264" s="1028"/>
      <c r="M264" s="1031"/>
      <c r="N264" s="1028"/>
      <c r="O264" s="1028"/>
      <c r="P264" s="289" t="s">
        <v>405</v>
      </c>
    </row>
    <row r="265" spans="1:16" x14ac:dyDescent="0.3">
      <c r="A265" s="246"/>
      <c r="B265" s="247"/>
      <c r="C265" s="248"/>
      <c r="D265" s="581"/>
      <c r="E265" s="1034"/>
      <c r="F265" s="239" t="s">
        <v>430</v>
      </c>
      <c r="G265" s="305" t="s">
        <v>210</v>
      </c>
      <c r="H265" s="886"/>
      <c r="I265" s="887"/>
      <c r="J265" s="1028"/>
      <c r="K265" s="1028"/>
      <c r="L265" s="1028"/>
      <c r="M265" s="1031"/>
      <c r="N265" s="1028"/>
      <c r="O265" s="1028"/>
      <c r="P265" s="289" t="s">
        <v>405</v>
      </c>
    </row>
    <row r="266" spans="1:16" x14ac:dyDescent="0.3">
      <c r="A266" s="246"/>
      <c r="B266" s="247"/>
      <c r="C266" s="248"/>
      <c r="D266" s="581"/>
      <c r="E266" s="1034"/>
      <c r="F266" s="239" t="s">
        <v>452</v>
      </c>
      <c r="G266" s="305" t="s">
        <v>210</v>
      </c>
      <c r="H266" s="886"/>
      <c r="I266" s="887"/>
      <c r="J266" s="1028"/>
      <c r="K266" s="1028"/>
      <c r="L266" s="1028"/>
      <c r="M266" s="1031"/>
      <c r="N266" s="1028"/>
      <c r="O266" s="1028"/>
      <c r="P266" s="289" t="s">
        <v>589</v>
      </c>
    </row>
    <row r="267" spans="1:16" x14ac:dyDescent="0.3">
      <c r="A267" s="246"/>
      <c r="B267" s="247"/>
      <c r="C267" s="248"/>
      <c r="D267" s="581"/>
      <c r="E267" s="1034"/>
      <c r="F267" s="239" t="s">
        <v>453</v>
      </c>
      <c r="G267" s="305" t="s">
        <v>210</v>
      </c>
      <c r="H267" s="886"/>
      <c r="I267" s="887"/>
      <c r="J267" s="1028"/>
      <c r="K267" s="1028"/>
      <c r="L267" s="1028"/>
      <c r="M267" s="1031"/>
      <c r="N267" s="1028"/>
      <c r="O267" s="1028"/>
      <c r="P267" s="289" t="s">
        <v>454</v>
      </c>
    </row>
    <row r="268" spans="1:16" x14ac:dyDescent="0.3">
      <c r="A268" s="246"/>
      <c r="B268" s="247"/>
      <c r="C268" s="248"/>
      <c r="D268" s="581"/>
      <c r="E268" s="1034"/>
      <c r="F268" s="239" t="s">
        <v>376</v>
      </c>
      <c r="G268" s="305" t="s">
        <v>210</v>
      </c>
      <c r="H268" s="886"/>
      <c r="I268" s="887"/>
      <c r="J268" s="1028"/>
      <c r="K268" s="1028"/>
      <c r="L268" s="1028"/>
      <c r="M268" s="1031"/>
      <c r="N268" s="1028"/>
      <c r="O268" s="1028"/>
      <c r="P268" s="289" t="s">
        <v>455</v>
      </c>
    </row>
    <row r="269" spans="1:16" x14ac:dyDescent="0.3">
      <c r="A269" s="246"/>
      <c r="B269" s="247"/>
      <c r="C269" s="248"/>
      <c r="D269" s="581"/>
      <c r="E269" s="1034"/>
      <c r="F269" s="239" t="s">
        <v>355</v>
      </c>
      <c r="G269" s="305" t="s">
        <v>210</v>
      </c>
      <c r="H269" s="886"/>
      <c r="I269" s="887"/>
      <c r="J269" s="1028"/>
      <c r="K269" s="1028"/>
      <c r="L269" s="1028"/>
      <c r="M269" s="1031"/>
      <c r="N269" s="1028"/>
      <c r="O269" s="1028"/>
      <c r="P269" s="289" t="s">
        <v>433</v>
      </c>
    </row>
    <row r="270" spans="1:16" x14ac:dyDescent="0.3">
      <c r="A270" s="246"/>
      <c r="B270" s="247"/>
      <c r="C270" s="248"/>
      <c r="D270" s="581"/>
      <c r="E270" s="1034"/>
      <c r="F270" s="239" t="s">
        <v>463</v>
      </c>
      <c r="G270" s="305" t="s">
        <v>210</v>
      </c>
      <c r="H270" s="886"/>
      <c r="I270" s="887"/>
      <c r="J270" s="1028"/>
      <c r="K270" s="1028"/>
      <c r="L270" s="1028"/>
      <c r="M270" s="1031"/>
      <c r="N270" s="1028"/>
      <c r="O270" s="1028"/>
      <c r="P270" s="289" t="s">
        <v>482</v>
      </c>
    </row>
    <row r="271" spans="1:16" ht="30" x14ac:dyDescent="0.3">
      <c r="A271" s="246"/>
      <c r="B271" s="247"/>
      <c r="C271" s="248"/>
      <c r="D271" s="581"/>
      <c r="E271" s="1034"/>
      <c r="F271" s="239" t="s">
        <v>467</v>
      </c>
      <c r="G271" s="305" t="s">
        <v>210</v>
      </c>
      <c r="H271" s="886"/>
      <c r="I271" s="887"/>
      <c r="J271" s="1028"/>
      <c r="K271" s="1028"/>
      <c r="L271" s="1028"/>
      <c r="M271" s="1031"/>
      <c r="N271" s="1028"/>
      <c r="O271" s="1028"/>
      <c r="P271" s="289" t="s">
        <v>469</v>
      </c>
    </row>
    <row r="272" spans="1:16" ht="30" x14ac:dyDescent="0.3">
      <c r="A272" s="246"/>
      <c r="B272" s="247"/>
      <c r="C272" s="248"/>
      <c r="D272" s="581"/>
      <c r="E272" s="1035"/>
      <c r="F272" s="239" t="s">
        <v>470</v>
      </c>
      <c r="G272" s="305" t="s">
        <v>210</v>
      </c>
      <c r="H272" s="886"/>
      <c r="I272" s="887"/>
      <c r="J272" s="1029"/>
      <c r="K272" s="1029"/>
      <c r="L272" s="1029"/>
      <c r="M272" s="1032"/>
      <c r="N272" s="1029"/>
      <c r="O272" s="1029"/>
      <c r="P272" s="289" t="s">
        <v>471</v>
      </c>
    </row>
    <row r="273" spans="1:16" s="157" customFormat="1" ht="21" customHeight="1" x14ac:dyDescent="0.25">
      <c r="A273" s="575"/>
      <c r="B273" s="457"/>
      <c r="C273" s="585"/>
      <c r="D273" s="586"/>
      <c r="E273" s="454" t="s">
        <v>290</v>
      </c>
      <c r="F273" s="1052" t="s">
        <v>591</v>
      </c>
      <c r="G273" s="1052"/>
      <c r="H273" s="1052"/>
      <c r="I273" s="1052"/>
      <c r="J273" s="577"/>
      <c r="K273" s="582"/>
      <c r="L273" s="436"/>
      <c r="M273" s="579"/>
      <c r="N273" s="580">
        <f>SUM(N274:N303)</f>
        <v>0</v>
      </c>
      <c r="O273" s="580"/>
      <c r="P273" s="297" t="s">
        <v>483</v>
      </c>
    </row>
    <row r="274" spans="1:16" x14ac:dyDescent="0.3">
      <c r="A274" s="246"/>
      <c r="B274" s="247"/>
      <c r="C274" s="248"/>
      <c r="D274" s="581"/>
      <c r="E274" s="1033" t="s">
        <v>284</v>
      </c>
      <c r="F274" s="239" t="s">
        <v>472</v>
      </c>
      <c r="G274" s="305" t="s">
        <v>210</v>
      </c>
      <c r="H274" s="886"/>
      <c r="I274" s="887"/>
      <c r="J274" s="1027"/>
      <c r="K274" s="1027"/>
      <c r="L274" s="1027"/>
      <c r="M274" s="1030"/>
      <c r="N274" s="1027"/>
      <c r="O274" s="1027"/>
      <c r="P274" s="289" t="s">
        <v>405</v>
      </c>
    </row>
    <row r="275" spans="1:16" x14ac:dyDescent="0.3">
      <c r="A275" s="246"/>
      <c r="B275" s="247"/>
      <c r="C275" s="248"/>
      <c r="D275" s="581"/>
      <c r="E275" s="1034"/>
      <c r="F275" s="239" t="s">
        <v>437</v>
      </c>
      <c r="G275" s="305" t="s">
        <v>210</v>
      </c>
      <c r="H275" s="886"/>
      <c r="I275" s="887"/>
      <c r="J275" s="1028"/>
      <c r="K275" s="1028"/>
      <c r="L275" s="1028"/>
      <c r="M275" s="1031"/>
      <c r="N275" s="1028"/>
      <c r="O275" s="1028"/>
      <c r="P275" s="289" t="s">
        <v>405</v>
      </c>
    </row>
    <row r="276" spans="1:16" x14ac:dyDescent="0.3">
      <c r="A276" s="246"/>
      <c r="B276" s="247"/>
      <c r="C276" s="248"/>
      <c r="D276" s="581"/>
      <c r="E276" s="1034"/>
      <c r="F276" s="239" t="s">
        <v>445</v>
      </c>
      <c r="G276" s="305" t="s">
        <v>210</v>
      </c>
      <c r="H276" s="886"/>
      <c r="I276" s="887"/>
      <c r="J276" s="1028"/>
      <c r="K276" s="1028"/>
      <c r="L276" s="1028"/>
      <c r="M276" s="1031"/>
      <c r="N276" s="1028"/>
      <c r="O276" s="1028"/>
      <c r="P276" s="289" t="s">
        <v>405</v>
      </c>
    </row>
    <row r="277" spans="1:16" x14ac:dyDescent="0.3">
      <c r="A277" s="246"/>
      <c r="B277" s="247"/>
      <c r="C277" s="248"/>
      <c r="D277" s="581"/>
      <c r="E277" s="1034"/>
      <c r="F277" s="239" t="s">
        <v>446</v>
      </c>
      <c r="G277" s="305" t="s">
        <v>210</v>
      </c>
      <c r="H277" s="886"/>
      <c r="I277" s="887"/>
      <c r="J277" s="1028"/>
      <c r="K277" s="1028"/>
      <c r="L277" s="1028"/>
      <c r="M277" s="1031"/>
      <c r="N277" s="1028"/>
      <c r="O277" s="1028"/>
      <c r="P277" s="289" t="s">
        <v>405</v>
      </c>
    </row>
    <row r="278" spans="1:16" x14ac:dyDescent="0.3">
      <c r="A278" s="246"/>
      <c r="B278" s="247"/>
      <c r="C278" s="248"/>
      <c r="D278" s="581"/>
      <c r="E278" s="1034"/>
      <c r="F278" s="239" t="s">
        <v>447</v>
      </c>
      <c r="G278" s="305" t="s">
        <v>210</v>
      </c>
      <c r="H278" s="886"/>
      <c r="I278" s="887"/>
      <c r="J278" s="1028"/>
      <c r="K278" s="1028"/>
      <c r="L278" s="1028"/>
      <c r="M278" s="1031"/>
      <c r="N278" s="1028"/>
      <c r="O278" s="1028"/>
      <c r="P278" s="289" t="s">
        <v>448</v>
      </c>
    </row>
    <row r="279" spans="1:16" x14ac:dyDescent="0.3">
      <c r="A279" s="246"/>
      <c r="B279" s="247"/>
      <c r="C279" s="248"/>
      <c r="D279" s="581"/>
      <c r="E279" s="1034"/>
      <c r="F279" s="239" t="s">
        <v>449</v>
      </c>
      <c r="G279" s="305" t="s">
        <v>210</v>
      </c>
      <c r="H279" s="886"/>
      <c r="I279" s="887"/>
      <c r="J279" s="1028"/>
      <c r="K279" s="1028"/>
      <c r="L279" s="1028"/>
      <c r="M279" s="1031"/>
      <c r="N279" s="1028"/>
      <c r="O279" s="1028"/>
      <c r="P279" s="289" t="s">
        <v>405</v>
      </c>
    </row>
    <row r="280" spans="1:16" x14ac:dyDescent="0.3">
      <c r="A280" s="246"/>
      <c r="B280" s="247"/>
      <c r="C280" s="248"/>
      <c r="D280" s="581"/>
      <c r="E280" s="1034"/>
      <c r="F280" s="239" t="s">
        <v>450</v>
      </c>
      <c r="G280" s="305" t="s">
        <v>210</v>
      </c>
      <c r="H280" s="886"/>
      <c r="I280" s="887"/>
      <c r="J280" s="1028"/>
      <c r="K280" s="1028"/>
      <c r="L280" s="1028"/>
      <c r="M280" s="1031"/>
      <c r="N280" s="1028"/>
      <c r="O280" s="1028"/>
      <c r="P280" s="289" t="s">
        <v>405</v>
      </c>
    </row>
    <row r="281" spans="1:16" x14ac:dyDescent="0.3">
      <c r="A281" s="246"/>
      <c r="B281" s="247"/>
      <c r="C281" s="248"/>
      <c r="D281" s="581"/>
      <c r="E281" s="1034"/>
      <c r="F281" s="239" t="s">
        <v>451</v>
      </c>
      <c r="G281" s="305" t="s">
        <v>210</v>
      </c>
      <c r="H281" s="886"/>
      <c r="I281" s="887"/>
      <c r="J281" s="1028"/>
      <c r="K281" s="1028"/>
      <c r="L281" s="1028"/>
      <c r="M281" s="1031"/>
      <c r="N281" s="1028"/>
      <c r="O281" s="1028"/>
      <c r="P281" s="289" t="s">
        <v>405</v>
      </c>
    </row>
    <row r="282" spans="1:16" x14ac:dyDescent="0.3">
      <c r="A282" s="246"/>
      <c r="B282" s="247"/>
      <c r="C282" s="248"/>
      <c r="D282" s="581"/>
      <c r="E282" s="1034"/>
      <c r="F282" s="239" t="s">
        <v>430</v>
      </c>
      <c r="G282" s="305" t="s">
        <v>210</v>
      </c>
      <c r="H282" s="886"/>
      <c r="I282" s="887"/>
      <c r="J282" s="1028"/>
      <c r="K282" s="1028"/>
      <c r="L282" s="1028"/>
      <c r="M282" s="1031"/>
      <c r="N282" s="1028"/>
      <c r="O282" s="1028"/>
      <c r="P282" s="289" t="s">
        <v>405</v>
      </c>
    </row>
    <row r="283" spans="1:16" x14ac:dyDescent="0.3">
      <c r="A283" s="246"/>
      <c r="B283" s="247"/>
      <c r="C283" s="248"/>
      <c r="D283" s="581"/>
      <c r="E283" s="1034"/>
      <c r="F283" s="239" t="s">
        <v>452</v>
      </c>
      <c r="G283" s="305" t="s">
        <v>210</v>
      </c>
      <c r="H283" s="886"/>
      <c r="I283" s="887"/>
      <c r="J283" s="1028"/>
      <c r="K283" s="1028"/>
      <c r="L283" s="1028"/>
      <c r="M283" s="1031"/>
      <c r="N283" s="1028"/>
      <c r="O283" s="1028"/>
      <c r="P283" s="289" t="s">
        <v>589</v>
      </c>
    </row>
    <row r="284" spans="1:16" x14ac:dyDescent="0.3">
      <c r="A284" s="246"/>
      <c r="B284" s="247"/>
      <c r="C284" s="248"/>
      <c r="D284" s="581"/>
      <c r="E284" s="1034"/>
      <c r="F284" s="239" t="s">
        <v>453</v>
      </c>
      <c r="G284" s="305" t="s">
        <v>210</v>
      </c>
      <c r="H284" s="886"/>
      <c r="I284" s="887"/>
      <c r="J284" s="1028"/>
      <c r="K284" s="1028"/>
      <c r="L284" s="1028"/>
      <c r="M284" s="1031"/>
      <c r="N284" s="1028"/>
      <c r="O284" s="1028"/>
      <c r="P284" s="289" t="s">
        <v>454</v>
      </c>
    </row>
    <row r="285" spans="1:16" x14ac:dyDescent="0.3">
      <c r="A285" s="246"/>
      <c r="B285" s="247"/>
      <c r="C285" s="248"/>
      <c r="D285" s="581"/>
      <c r="E285" s="1034"/>
      <c r="F285" s="239" t="s">
        <v>376</v>
      </c>
      <c r="G285" s="305" t="s">
        <v>210</v>
      </c>
      <c r="H285" s="886"/>
      <c r="I285" s="887"/>
      <c r="J285" s="1028"/>
      <c r="K285" s="1028"/>
      <c r="L285" s="1028"/>
      <c r="M285" s="1031"/>
      <c r="N285" s="1028"/>
      <c r="O285" s="1028"/>
      <c r="P285" s="289" t="s">
        <v>455</v>
      </c>
    </row>
    <row r="286" spans="1:16" x14ac:dyDescent="0.3">
      <c r="A286" s="246"/>
      <c r="B286" s="247"/>
      <c r="C286" s="248"/>
      <c r="D286" s="581"/>
      <c r="E286" s="1034"/>
      <c r="F286" s="239" t="s">
        <v>355</v>
      </c>
      <c r="G286" s="305" t="s">
        <v>210</v>
      </c>
      <c r="H286" s="886"/>
      <c r="I286" s="887"/>
      <c r="J286" s="1028"/>
      <c r="K286" s="1028"/>
      <c r="L286" s="1028"/>
      <c r="M286" s="1031"/>
      <c r="N286" s="1028"/>
      <c r="O286" s="1028"/>
      <c r="P286" s="289" t="s">
        <v>433</v>
      </c>
    </row>
    <row r="287" spans="1:16" ht="30" x14ac:dyDescent="0.3">
      <c r="A287" s="246"/>
      <c r="B287" s="247"/>
      <c r="C287" s="248"/>
      <c r="D287" s="581"/>
      <c r="E287" s="1034"/>
      <c r="F287" s="239" t="s">
        <v>467</v>
      </c>
      <c r="G287" s="305" t="s">
        <v>210</v>
      </c>
      <c r="H287" s="886"/>
      <c r="I287" s="887"/>
      <c r="J287" s="1028"/>
      <c r="K287" s="1028"/>
      <c r="L287" s="1028"/>
      <c r="M287" s="1031"/>
      <c r="N287" s="1028"/>
      <c r="O287" s="1028"/>
      <c r="P287" s="289" t="s">
        <v>469</v>
      </c>
    </row>
    <row r="288" spans="1:16" ht="30" x14ac:dyDescent="0.3">
      <c r="A288" s="246"/>
      <c r="B288" s="247"/>
      <c r="C288" s="248"/>
      <c r="D288" s="581"/>
      <c r="E288" s="1035"/>
      <c r="F288" s="239" t="s">
        <v>470</v>
      </c>
      <c r="G288" s="305" t="s">
        <v>210</v>
      </c>
      <c r="H288" s="886"/>
      <c r="I288" s="887"/>
      <c r="J288" s="1029"/>
      <c r="K288" s="1029"/>
      <c r="L288" s="1029"/>
      <c r="M288" s="1032"/>
      <c r="N288" s="1029"/>
      <c r="O288" s="1029"/>
      <c r="P288" s="289" t="s">
        <v>471</v>
      </c>
    </row>
    <row r="289" spans="1:16" x14ac:dyDescent="0.3">
      <c r="A289" s="246"/>
      <c r="B289" s="247"/>
      <c r="C289" s="248"/>
      <c r="D289" s="581"/>
      <c r="E289" s="1033" t="s">
        <v>285</v>
      </c>
      <c r="F289" s="239" t="s">
        <v>472</v>
      </c>
      <c r="G289" s="305" t="s">
        <v>210</v>
      </c>
      <c r="H289" s="886"/>
      <c r="I289" s="887"/>
      <c r="J289" s="1027"/>
      <c r="K289" s="1027"/>
      <c r="L289" s="1027"/>
      <c r="M289" s="1030"/>
      <c r="N289" s="1027"/>
      <c r="O289" s="1027"/>
      <c r="P289" s="289" t="s">
        <v>405</v>
      </c>
    </row>
    <row r="290" spans="1:16" x14ac:dyDescent="0.3">
      <c r="A290" s="246"/>
      <c r="B290" s="247"/>
      <c r="C290" s="248"/>
      <c r="D290" s="581"/>
      <c r="E290" s="1034"/>
      <c r="F290" s="239" t="s">
        <v>437</v>
      </c>
      <c r="G290" s="305" t="s">
        <v>210</v>
      </c>
      <c r="H290" s="886"/>
      <c r="I290" s="887"/>
      <c r="J290" s="1028"/>
      <c r="K290" s="1028"/>
      <c r="L290" s="1028"/>
      <c r="M290" s="1031"/>
      <c r="N290" s="1028"/>
      <c r="O290" s="1028"/>
      <c r="P290" s="289" t="s">
        <v>405</v>
      </c>
    </row>
    <row r="291" spans="1:16" x14ac:dyDescent="0.3">
      <c r="A291" s="246"/>
      <c r="B291" s="247"/>
      <c r="C291" s="248"/>
      <c r="D291" s="581"/>
      <c r="E291" s="1034"/>
      <c r="F291" s="239" t="s">
        <v>445</v>
      </c>
      <c r="G291" s="305" t="s">
        <v>210</v>
      </c>
      <c r="H291" s="886"/>
      <c r="I291" s="887"/>
      <c r="J291" s="1028"/>
      <c r="K291" s="1028"/>
      <c r="L291" s="1028"/>
      <c r="M291" s="1031"/>
      <c r="N291" s="1028"/>
      <c r="O291" s="1028"/>
      <c r="P291" s="289" t="s">
        <v>405</v>
      </c>
    </row>
    <row r="292" spans="1:16" x14ac:dyDescent="0.3">
      <c r="A292" s="246"/>
      <c r="B292" s="247"/>
      <c r="C292" s="248"/>
      <c r="D292" s="581"/>
      <c r="E292" s="1034"/>
      <c r="F292" s="239" t="s">
        <v>446</v>
      </c>
      <c r="G292" s="305" t="s">
        <v>210</v>
      </c>
      <c r="H292" s="886"/>
      <c r="I292" s="887"/>
      <c r="J292" s="1028"/>
      <c r="K292" s="1028"/>
      <c r="L292" s="1028"/>
      <c r="M292" s="1031"/>
      <c r="N292" s="1028"/>
      <c r="O292" s="1028"/>
      <c r="P292" s="289" t="s">
        <v>405</v>
      </c>
    </row>
    <row r="293" spans="1:16" x14ac:dyDescent="0.3">
      <c r="A293" s="246"/>
      <c r="B293" s="247"/>
      <c r="C293" s="248"/>
      <c r="D293" s="581"/>
      <c r="E293" s="1034"/>
      <c r="F293" s="239" t="s">
        <v>447</v>
      </c>
      <c r="G293" s="305" t="s">
        <v>210</v>
      </c>
      <c r="H293" s="886"/>
      <c r="I293" s="887"/>
      <c r="J293" s="1028"/>
      <c r="K293" s="1028"/>
      <c r="L293" s="1028"/>
      <c r="M293" s="1031"/>
      <c r="N293" s="1028"/>
      <c r="O293" s="1028"/>
      <c r="P293" s="289" t="s">
        <v>448</v>
      </c>
    </row>
    <row r="294" spans="1:16" x14ac:dyDescent="0.3">
      <c r="A294" s="246"/>
      <c r="B294" s="247"/>
      <c r="C294" s="248"/>
      <c r="D294" s="581"/>
      <c r="E294" s="1034"/>
      <c r="F294" s="239" t="s">
        <v>449</v>
      </c>
      <c r="G294" s="305" t="s">
        <v>210</v>
      </c>
      <c r="H294" s="886"/>
      <c r="I294" s="887"/>
      <c r="J294" s="1028"/>
      <c r="K294" s="1028"/>
      <c r="L294" s="1028"/>
      <c r="M294" s="1031"/>
      <c r="N294" s="1028"/>
      <c r="O294" s="1028"/>
      <c r="P294" s="289" t="s">
        <v>405</v>
      </c>
    </row>
    <row r="295" spans="1:16" x14ac:dyDescent="0.3">
      <c r="A295" s="246"/>
      <c r="B295" s="247"/>
      <c r="C295" s="248"/>
      <c r="D295" s="581"/>
      <c r="E295" s="1034"/>
      <c r="F295" s="239" t="s">
        <v>450</v>
      </c>
      <c r="G295" s="305" t="s">
        <v>210</v>
      </c>
      <c r="H295" s="886"/>
      <c r="I295" s="887"/>
      <c r="J295" s="1028"/>
      <c r="K295" s="1028"/>
      <c r="L295" s="1028"/>
      <c r="M295" s="1031"/>
      <c r="N295" s="1028"/>
      <c r="O295" s="1028"/>
      <c r="P295" s="289" t="s">
        <v>405</v>
      </c>
    </row>
    <row r="296" spans="1:16" x14ac:dyDescent="0.3">
      <c r="A296" s="246"/>
      <c r="B296" s="247"/>
      <c r="C296" s="248"/>
      <c r="D296" s="581"/>
      <c r="E296" s="1034"/>
      <c r="F296" s="239" t="s">
        <v>451</v>
      </c>
      <c r="G296" s="305" t="s">
        <v>210</v>
      </c>
      <c r="H296" s="886"/>
      <c r="I296" s="887"/>
      <c r="J296" s="1028"/>
      <c r="K296" s="1028"/>
      <c r="L296" s="1028"/>
      <c r="M296" s="1031"/>
      <c r="N296" s="1028"/>
      <c r="O296" s="1028"/>
      <c r="P296" s="289" t="s">
        <v>405</v>
      </c>
    </row>
    <row r="297" spans="1:16" x14ac:dyDescent="0.3">
      <c r="A297" s="246"/>
      <c r="B297" s="247"/>
      <c r="C297" s="248"/>
      <c r="D297" s="581"/>
      <c r="E297" s="1034"/>
      <c r="F297" s="239" t="s">
        <v>430</v>
      </c>
      <c r="G297" s="305" t="s">
        <v>210</v>
      </c>
      <c r="H297" s="886"/>
      <c r="I297" s="887"/>
      <c r="J297" s="1028"/>
      <c r="K297" s="1028"/>
      <c r="L297" s="1028"/>
      <c r="M297" s="1031"/>
      <c r="N297" s="1028"/>
      <c r="O297" s="1028"/>
      <c r="P297" s="289" t="s">
        <v>405</v>
      </c>
    </row>
    <row r="298" spans="1:16" x14ac:dyDescent="0.3">
      <c r="A298" s="246"/>
      <c r="B298" s="247"/>
      <c r="C298" s="248"/>
      <c r="D298" s="581"/>
      <c r="E298" s="1034"/>
      <c r="F298" s="239" t="s">
        <v>452</v>
      </c>
      <c r="G298" s="305" t="s">
        <v>210</v>
      </c>
      <c r="H298" s="886"/>
      <c r="I298" s="887"/>
      <c r="J298" s="1028"/>
      <c r="K298" s="1028"/>
      <c r="L298" s="1028"/>
      <c r="M298" s="1031"/>
      <c r="N298" s="1028"/>
      <c r="O298" s="1028"/>
      <c r="P298" s="289" t="s">
        <v>589</v>
      </c>
    </row>
    <row r="299" spans="1:16" x14ac:dyDescent="0.3">
      <c r="A299" s="246"/>
      <c r="B299" s="247"/>
      <c r="C299" s="248"/>
      <c r="D299" s="581"/>
      <c r="E299" s="1034"/>
      <c r="F299" s="239" t="s">
        <v>453</v>
      </c>
      <c r="G299" s="305" t="s">
        <v>210</v>
      </c>
      <c r="H299" s="886"/>
      <c r="I299" s="887"/>
      <c r="J299" s="1028"/>
      <c r="K299" s="1028"/>
      <c r="L299" s="1028"/>
      <c r="M299" s="1031"/>
      <c r="N299" s="1028"/>
      <c r="O299" s="1028"/>
      <c r="P299" s="289" t="s">
        <v>454</v>
      </c>
    </row>
    <row r="300" spans="1:16" x14ac:dyDescent="0.3">
      <c r="A300" s="246"/>
      <c r="B300" s="247"/>
      <c r="C300" s="248"/>
      <c r="D300" s="581"/>
      <c r="E300" s="1034"/>
      <c r="F300" s="239" t="s">
        <v>376</v>
      </c>
      <c r="G300" s="305" t="s">
        <v>210</v>
      </c>
      <c r="H300" s="886"/>
      <c r="I300" s="887"/>
      <c r="J300" s="1028"/>
      <c r="K300" s="1028"/>
      <c r="L300" s="1028"/>
      <c r="M300" s="1031"/>
      <c r="N300" s="1028"/>
      <c r="O300" s="1028"/>
      <c r="P300" s="289" t="s">
        <v>455</v>
      </c>
    </row>
    <row r="301" spans="1:16" x14ac:dyDescent="0.3">
      <c r="A301" s="246"/>
      <c r="B301" s="247"/>
      <c r="C301" s="248"/>
      <c r="D301" s="581"/>
      <c r="E301" s="1034"/>
      <c r="F301" s="239" t="s">
        <v>355</v>
      </c>
      <c r="G301" s="305" t="s">
        <v>210</v>
      </c>
      <c r="H301" s="886"/>
      <c r="I301" s="887"/>
      <c r="J301" s="1028"/>
      <c r="K301" s="1028"/>
      <c r="L301" s="1028"/>
      <c r="M301" s="1031"/>
      <c r="N301" s="1028"/>
      <c r="O301" s="1028"/>
      <c r="P301" s="289" t="s">
        <v>433</v>
      </c>
    </row>
    <row r="302" spans="1:16" ht="30" x14ac:dyDescent="0.3">
      <c r="A302" s="246"/>
      <c r="B302" s="247"/>
      <c r="C302" s="248"/>
      <c r="D302" s="581"/>
      <c r="E302" s="1034"/>
      <c r="F302" s="239" t="s">
        <v>467</v>
      </c>
      <c r="G302" s="305" t="s">
        <v>210</v>
      </c>
      <c r="H302" s="886"/>
      <c r="I302" s="887"/>
      <c r="J302" s="1028"/>
      <c r="K302" s="1028"/>
      <c r="L302" s="1028"/>
      <c r="M302" s="1031"/>
      <c r="N302" s="1028"/>
      <c r="O302" s="1028"/>
      <c r="P302" s="289" t="s">
        <v>469</v>
      </c>
    </row>
    <row r="303" spans="1:16" ht="30" x14ac:dyDescent="0.3">
      <c r="A303" s="246"/>
      <c r="B303" s="247"/>
      <c r="C303" s="248"/>
      <c r="D303" s="581"/>
      <c r="E303" s="1035"/>
      <c r="F303" s="239" t="s">
        <v>470</v>
      </c>
      <c r="G303" s="305" t="s">
        <v>210</v>
      </c>
      <c r="H303" s="886"/>
      <c r="I303" s="887"/>
      <c r="J303" s="1029"/>
      <c r="K303" s="1029"/>
      <c r="L303" s="1029"/>
      <c r="M303" s="1032"/>
      <c r="N303" s="1029"/>
      <c r="O303" s="1029"/>
      <c r="P303" s="289" t="s">
        <v>471</v>
      </c>
    </row>
    <row r="304" spans="1:16" s="157" customFormat="1" ht="30" customHeight="1" x14ac:dyDescent="0.25">
      <c r="A304" s="588"/>
      <c r="B304" s="457"/>
      <c r="C304" s="589" t="s">
        <v>22</v>
      </c>
      <c r="D304" s="1049" t="s">
        <v>292</v>
      </c>
      <c r="E304" s="1050"/>
      <c r="F304" s="1050"/>
      <c r="G304" s="1050"/>
      <c r="H304" s="1050"/>
      <c r="I304" s="1051"/>
      <c r="J304" s="590"/>
      <c r="K304" s="591"/>
      <c r="L304" s="591"/>
      <c r="M304" s="592"/>
      <c r="N304" s="593">
        <f>N305+N404+N447+N482+N521</f>
        <v>0</v>
      </c>
      <c r="O304" s="593"/>
      <c r="P304" s="594"/>
    </row>
    <row r="305" spans="1:16" s="156" customFormat="1" ht="38.25" customHeight="1" x14ac:dyDescent="0.2">
      <c r="A305" s="588"/>
      <c r="B305" s="457"/>
      <c r="C305" s="585"/>
      <c r="D305" s="595" t="s">
        <v>0</v>
      </c>
      <c r="E305" s="989" t="s">
        <v>484</v>
      </c>
      <c r="F305" s="990"/>
      <c r="G305" s="990"/>
      <c r="H305" s="990"/>
      <c r="I305" s="991"/>
      <c r="J305" s="571"/>
      <c r="K305" s="596"/>
      <c r="L305" s="596"/>
      <c r="M305" s="596"/>
      <c r="N305" s="75">
        <f>N306+N333+N360+N385</f>
        <v>0</v>
      </c>
      <c r="O305" s="75"/>
      <c r="P305" s="597" t="s">
        <v>485</v>
      </c>
    </row>
    <row r="306" spans="1:16" s="156" customFormat="1" ht="30" customHeight="1" x14ac:dyDescent="0.2">
      <c r="A306" s="588"/>
      <c r="B306" s="457"/>
      <c r="C306" s="585"/>
      <c r="D306" s="586"/>
      <c r="E306" s="447" t="s">
        <v>133</v>
      </c>
      <c r="F306" s="598" t="s">
        <v>486</v>
      </c>
      <c r="G306" s="599"/>
      <c r="H306" s="599"/>
      <c r="I306" s="600"/>
      <c r="J306" s="598"/>
      <c r="K306" s="601"/>
      <c r="L306" s="601"/>
      <c r="M306" s="601"/>
      <c r="N306" s="602">
        <f>SUM(N307:N332)</f>
        <v>0</v>
      </c>
      <c r="O306" s="602"/>
      <c r="P306" s="603" t="s">
        <v>487</v>
      </c>
    </row>
    <row r="307" spans="1:16" x14ac:dyDescent="0.3">
      <c r="A307" s="246"/>
      <c r="B307" s="247"/>
      <c r="C307" s="248"/>
      <c r="D307" s="581"/>
      <c r="E307" s="1033" t="s">
        <v>284</v>
      </c>
      <c r="F307" s="239" t="s">
        <v>472</v>
      </c>
      <c r="G307" s="305" t="s">
        <v>210</v>
      </c>
      <c r="H307" s="886"/>
      <c r="I307" s="887"/>
      <c r="J307" s="1027"/>
      <c r="K307" s="1027"/>
      <c r="L307" s="1027"/>
      <c r="M307" s="1030"/>
      <c r="N307" s="1027"/>
      <c r="O307" s="1027"/>
      <c r="P307" s="289" t="s">
        <v>405</v>
      </c>
    </row>
    <row r="308" spans="1:16" x14ac:dyDescent="0.3">
      <c r="A308" s="246"/>
      <c r="B308" s="247"/>
      <c r="C308" s="248"/>
      <c r="D308" s="581"/>
      <c r="E308" s="1034"/>
      <c r="F308" s="239" t="s">
        <v>437</v>
      </c>
      <c r="G308" s="305" t="s">
        <v>210</v>
      </c>
      <c r="H308" s="886"/>
      <c r="I308" s="887"/>
      <c r="J308" s="1028"/>
      <c r="K308" s="1028"/>
      <c r="L308" s="1028"/>
      <c r="M308" s="1031"/>
      <c r="N308" s="1028"/>
      <c r="O308" s="1028"/>
      <c r="P308" s="289" t="s">
        <v>405</v>
      </c>
    </row>
    <row r="309" spans="1:16" ht="45" x14ac:dyDescent="0.3">
      <c r="A309" s="246"/>
      <c r="B309" s="247"/>
      <c r="C309" s="248"/>
      <c r="D309" s="581"/>
      <c r="E309" s="1034"/>
      <c r="F309" s="239" t="s">
        <v>488</v>
      </c>
      <c r="G309" s="305" t="s">
        <v>210</v>
      </c>
      <c r="H309" s="886"/>
      <c r="I309" s="887"/>
      <c r="J309" s="1028"/>
      <c r="K309" s="1028"/>
      <c r="L309" s="1028"/>
      <c r="M309" s="1031"/>
      <c r="N309" s="1028"/>
      <c r="O309" s="1028"/>
      <c r="P309" s="289" t="s">
        <v>405</v>
      </c>
    </row>
    <row r="310" spans="1:16" ht="45" x14ac:dyDescent="0.3">
      <c r="A310" s="246"/>
      <c r="B310" s="247"/>
      <c r="C310" s="248"/>
      <c r="D310" s="581"/>
      <c r="E310" s="1034"/>
      <c r="F310" s="239" t="s">
        <v>489</v>
      </c>
      <c r="G310" s="305" t="s">
        <v>210</v>
      </c>
      <c r="H310" s="886"/>
      <c r="I310" s="887"/>
      <c r="J310" s="1028"/>
      <c r="K310" s="1028"/>
      <c r="L310" s="1028"/>
      <c r="M310" s="1031"/>
      <c r="N310" s="1028"/>
      <c r="O310" s="1028"/>
      <c r="P310" s="289" t="s">
        <v>405</v>
      </c>
    </row>
    <row r="311" spans="1:16" ht="30" x14ac:dyDescent="0.3">
      <c r="A311" s="246"/>
      <c r="B311" s="247"/>
      <c r="C311" s="248"/>
      <c r="D311" s="581"/>
      <c r="E311" s="1034"/>
      <c r="F311" s="239" t="s">
        <v>490</v>
      </c>
      <c r="G311" s="305" t="s">
        <v>210</v>
      </c>
      <c r="H311" s="886"/>
      <c r="I311" s="887"/>
      <c r="J311" s="1028"/>
      <c r="K311" s="1028"/>
      <c r="L311" s="1028"/>
      <c r="M311" s="1031"/>
      <c r="N311" s="1028"/>
      <c r="O311" s="1028"/>
      <c r="P311" s="289" t="s">
        <v>405</v>
      </c>
    </row>
    <row r="312" spans="1:16" x14ac:dyDescent="0.3">
      <c r="A312" s="246"/>
      <c r="B312" s="247"/>
      <c r="C312" s="248"/>
      <c r="D312" s="581"/>
      <c r="E312" s="1034"/>
      <c r="F312" s="239" t="s">
        <v>491</v>
      </c>
      <c r="G312" s="305" t="s">
        <v>210</v>
      </c>
      <c r="H312" s="886"/>
      <c r="I312" s="887"/>
      <c r="J312" s="1028"/>
      <c r="K312" s="1028"/>
      <c r="L312" s="1028"/>
      <c r="M312" s="1031"/>
      <c r="N312" s="1028"/>
      <c r="O312" s="1028"/>
      <c r="P312" s="289" t="s">
        <v>492</v>
      </c>
    </row>
    <row r="313" spans="1:16" x14ac:dyDescent="0.3">
      <c r="A313" s="246"/>
      <c r="B313" s="247"/>
      <c r="C313" s="248"/>
      <c r="D313" s="581"/>
      <c r="E313" s="1034"/>
      <c r="F313" s="239" t="s">
        <v>493</v>
      </c>
      <c r="G313" s="305" t="s">
        <v>210</v>
      </c>
      <c r="H313" s="886"/>
      <c r="I313" s="887"/>
      <c r="J313" s="1028"/>
      <c r="K313" s="1028"/>
      <c r="L313" s="1028"/>
      <c r="M313" s="1031"/>
      <c r="N313" s="1028"/>
      <c r="O313" s="1028"/>
      <c r="P313" s="289" t="s">
        <v>405</v>
      </c>
    </row>
    <row r="314" spans="1:16" x14ac:dyDescent="0.3">
      <c r="A314" s="246"/>
      <c r="B314" s="247"/>
      <c r="C314" s="248"/>
      <c r="D314" s="581"/>
      <c r="E314" s="1034"/>
      <c r="F314" s="239" t="s">
        <v>376</v>
      </c>
      <c r="G314" s="305" t="s">
        <v>210</v>
      </c>
      <c r="H314" s="886"/>
      <c r="I314" s="887"/>
      <c r="J314" s="1028"/>
      <c r="K314" s="1028"/>
      <c r="L314" s="1028"/>
      <c r="M314" s="1031"/>
      <c r="N314" s="1028"/>
      <c r="O314" s="1028"/>
      <c r="P314" s="289" t="s">
        <v>494</v>
      </c>
    </row>
    <row r="315" spans="1:16" x14ac:dyDescent="0.3">
      <c r="A315" s="246"/>
      <c r="B315" s="247"/>
      <c r="C315" s="248"/>
      <c r="D315" s="581"/>
      <c r="E315" s="1034"/>
      <c r="F315" s="239" t="s">
        <v>355</v>
      </c>
      <c r="G315" s="305" t="s">
        <v>210</v>
      </c>
      <c r="H315" s="886"/>
      <c r="I315" s="887"/>
      <c r="J315" s="1028"/>
      <c r="K315" s="1028"/>
      <c r="L315" s="1028"/>
      <c r="M315" s="1031"/>
      <c r="N315" s="1028"/>
      <c r="O315" s="1028"/>
      <c r="P315" s="289" t="s">
        <v>433</v>
      </c>
    </row>
    <row r="316" spans="1:16" x14ac:dyDescent="0.3">
      <c r="A316" s="246"/>
      <c r="B316" s="247"/>
      <c r="C316" s="248"/>
      <c r="D316" s="581"/>
      <c r="E316" s="1034"/>
      <c r="F316" s="239" t="s">
        <v>495</v>
      </c>
      <c r="G316" s="305" t="s">
        <v>210</v>
      </c>
      <c r="H316" s="886"/>
      <c r="I316" s="887"/>
      <c r="J316" s="1028"/>
      <c r="K316" s="1028"/>
      <c r="L316" s="1028"/>
      <c r="M316" s="1031"/>
      <c r="N316" s="1028"/>
      <c r="O316" s="1028"/>
      <c r="P316" s="289" t="s">
        <v>496</v>
      </c>
    </row>
    <row r="317" spans="1:16" ht="45" x14ac:dyDescent="0.3">
      <c r="A317" s="246"/>
      <c r="B317" s="247"/>
      <c r="C317" s="248"/>
      <c r="D317" s="581"/>
      <c r="E317" s="1034"/>
      <c r="F317" s="239" t="s">
        <v>497</v>
      </c>
      <c r="G317" s="305" t="s">
        <v>210</v>
      </c>
      <c r="H317" s="886"/>
      <c r="I317" s="887"/>
      <c r="J317" s="1028"/>
      <c r="K317" s="1028"/>
      <c r="L317" s="1028"/>
      <c r="M317" s="1031"/>
      <c r="N317" s="1028"/>
      <c r="O317" s="1028"/>
      <c r="P317" s="289" t="s">
        <v>461</v>
      </c>
    </row>
    <row r="318" spans="1:16" ht="37.5" customHeight="1" x14ac:dyDescent="0.3">
      <c r="A318" s="246"/>
      <c r="B318" s="247"/>
      <c r="C318" s="248"/>
      <c r="D318" s="581"/>
      <c r="E318" s="1034"/>
      <c r="F318" s="239" t="s">
        <v>465</v>
      </c>
      <c r="G318" s="305" t="s">
        <v>210</v>
      </c>
      <c r="H318" s="886"/>
      <c r="I318" s="887"/>
      <c r="J318" s="1028"/>
      <c r="K318" s="1028"/>
      <c r="L318" s="1028"/>
      <c r="M318" s="1031"/>
      <c r="N318" s="1028"/>
      <c r="O318" s="1028"/>
      <c r="P318" s="289" t="s">
        <v>498</v>
      </c>
    </row>
    <row r="319" spans="1:16" ht="30" x14ac:dyDescent="0.3">
      <c r="A319" s="246"/>
      <c r="B319" s="247"/>
      <c r="C319" s="248"/>
      <c r="D319" s="581"/>
      <c r="E319" s="1034"/>
      <c r="F319" s="239" t="s">
        <v>470</v>
      </c>
      <c r="G319" s="305" t="s">
        <v>210</v>
      </c>
      <c r="H319" s="886"/>
      <c r="I319" s="887"/>
      <c r="J319" s="1028"/>
      <c r="K319" s="1028"/>
      <c r="L319" s="1028"/>
      <c r="M319" s="1031"/>
      <c r="N319" s="1028"/>
      <c r="O319" s="1028"/>
      <c r="P319" s="289" t="s">
        <v>499</v>
      </c>
    </row>
    <row r="320" spans="1:16" x14ac:dyDescent="0.3">
      <c r="A320" s="246"/>
      <c r="B320" s="247"/>
      <c r="C320" s="248"/>
      <c r="D320" s="581"/>
      <c r="E320" s="1033" t="s">
        <v>285</v>
      </c>
      <c r="F320" s="239" t="s">
        <v>472</v>
      </c>
      <c r="G320" s="305" t="s">
        <v>210</v>
      </c>
      <c r="H320" s="886"/>
      <c r="I320" s="887"/>
      <c r="J320" s="1027"/>
      <c r="K320" s="1027"/>
      <c r="L320" s="1027"/>
      <c r="M320" s="1030"/>
      <c r="N320" s="1027"/>
      <c r="O320" s="1027"/>
      <c r="P320" s="289" t="s">
        <v>405</v>
      </c>
    </row>
    <row r="321" spans="1:16" x14ac:dyDescent="0.3">
      <c r="A321" s="246"/>
      <c r="B321" s="247"/>
      <c r="C321" s="248"/>
      <c r="D321" s="581"/>
      <c r="E321" s="1034"/>
      <c r="F321" s="239" t="s">
        <v>437</v>
      </c>
      <c r="G321" s="305" t="s">
        <v>210</v>
      </c>
      <c r="H321" s="886"/>
      <c r="I321" s="887"/>
      <c r="J321" s="1028"/>
      <c r="K321" s="1028"/>
      <c r="L321" s="1028"/>
      <c r="M321" s="1031"/>
      <c r="N321" s="1028"/>
      <c r="O321" s="1028"/>
      <c r="P321" s="289" t="s">
        <v>405</v>
      </c>
    </row>
    <row r="322" spans="1:16" ht="45" x14ac:dyDescent="0.3">
      <c r="A322" s="246"/>
      <c r="B322" s="247"/>
      <c r="C322" s="248"/>
      <c r="D322" s="581"/>
      <c r="E322" s="1034"/>
      <c r="F322" s="239" t="s">
        <v>488</v>
      </c>
      <c r="G322" s="305" t="s">
        <v>210</v>
      </c>
      <c r="H322" s="886"/>
      <c r="I322" s="887"/>
      <c r="J322" s="1028"/>
      <c r="K322" s="1028"/>
      <c r="L322" s="1028"/>
      <c r="M322" s="1031"/>
      <c r="N322" s="1028"/>
      <c r="O322" s="1028"/>
      <c r="P322" s="289" t="s">
        <v>405</v>
      </c>
    </row>
    <row r="323" spans="1:16" ht="45" x14ac:dyDescent="0.3">
      <c r="A323" s="246"/>
      <c r="B323" s="247"/>
      <c r="C323" s="248"/>
      <c r="D323" s="581"/>
      <c r="E323" s="1034"/>
      <c r="F323" s="239" t="s">
        <v>489</v>
      </c>
      <c r="G323" s="305" t="s">
        <v>210</v>
      </c>
      <c r="H323" s="886"/>
      <c r="I323" s="887"/>
      <c r="J323" s="1028"/>
      <c r="K323" s="1028"/>
      <c r="L323" s="1028"/>
      <c r="M323" s="1031"/>
      <c r="N323" s="1028"/>
      <c r="O323" s="1028"/>
      <c r="P323" s="289" t="s">
        <v>405</v>
      </c>
    </row>
    <row r="324" spans="1:16" ht="30" x14ac:dyDescent="0.3">
      <c r="A324" s="246"/>
      <c r="B324" s="247"/>
      <c r="C324" s="248"/>
      <c r="D324" s="581"/>
      <c r="E324" s="1034"/>
      <c r="F324" s="239" t="s">
        <v>490</v>
      </c>
      <c r="G324" s="305" t="s">
        <v>210</v>
      </c>
      <c r="H324" s="886"/>
      <c r="I324" s="887"/>
      <c r="J324" s="1028"/>
      <c r="K324" s="1028"/>
      <c r="L324" s="1028"/>
      <c r="M324" s="1031"/>
      <c r="N324" s="1028"/>
      <c r="O324" s="1028"/>
      <c r="P324" s="289" t="s">
        <v>405</v>
      </c>
    </row>
    <row r="325" spans="1:16" x14ac:dyDescent="0.3">
      <c r="A325" s="246"/>
      <c r="B325" s="247"/>
      <c r="C325" s="248"/>
      <c r="D325" s="581"/>
      <c r="E325" s="1034"/>
      <c r="F325" s="239" t="s">
        <v>491</v>
      </c>
      <c r="G325" s="305" t="s">
        <v>210</v>
      </c>
      <c r="H325" s="886"/>
      <c r="I325" s="887"/>
      <c r="J325" s="1028"/>
      <c r="K325" s="1028"/>
      <c r="L325" s="1028"/>
      <c r="M325" s="1031"/>
      <c r="N325" s="1028"/>
      <c r="O325" s="1028"/>
      <c r="P325" s="289" t="s">
        <v>492</v>
      </c>
    </row>
    <row r="326" spans="1:16" x14ac:dyDescent="0.3">
      <c r="A326" s="246"/>
      <c r="B326" s="247"/>
      <c r="C326" s="248"/>
      <c r="D326" s="581"/>
      <c r="E326" s="1034"/>
      <c r="F326" s="239" t="s">
        <v>493</v>
      </c>
      <c r="G326" s="305" t="s">
        <v>210</v>
      </c>
      <c r="H326" s="886"/>
      <c r="I326" s="887"/>
      <c r="J326" s="1028"/>
      <c r="K326" s="1028"/>
      <c r="L326" s="1028"/>
      <c r="M326" s="1031"/>
      <c r="N326" s="1028"/>
      <c r="O326" s="1028"/>
      <c r="P326" s="289" t="s">
        <v>405</v>
      </c>
    </row>
    <row r="327" spans="1:16" x14ac:dyDescent="0.3">
      <c r="A327" s="246"/>
      <c r="B327" s="247"/>
      <c r="C327" s="248"/>
      <c r="D327" s="581"/>
      <c r="E327" s="1034"/>
      <c r="F327" s="239" t="s">
        <v>376</v>
      </c>
      <c r="G327" s="305" t="s">
        <v>210</v>
      </c>
      <c r="H327" s="886"/>
      <c r="I327" s="887"/>
      <c r="J327" s="1028"/>
      <c r="K327" s="1028"/>
      <c r="L327" s="1028"/>
      <c r="M327" s="1031"/>
      <c r="N327" s="1028"/>
      <c r="O327" s="1028"/>
      <c r="P327" s="289" t="s">
        <v>494</v>
      </c>
    </row>
    <row r="328" spans="1:16" x14ac:dyDescent="0.3">
      <c r="A328" s="246"/>
      <c r="B328" s="247"/>
      <c r="C328" s="248"/>
      <c r="D328" s="581"/>
      <c r="E328" s="1034"/>
      <c r="F328" s="239" t="s">
        <v>355</v>
      </c>
      <c r="G328" s="305" t="s">
        <v>210</v>
      </c>
      <c r="H328" s="886"/>
      <c r="I328" s="887"/>
      <c r="J328" s="1028"/>
      <c r="K328" s="1028"/>
      <c r="L328" s="1028"/>
      <c r="M328" s="1031"/>
      <c r="N328" s="1028"/>
      <c r="O328" s="1028"/>
      <c r="P328" s="289" t="s">
        <v>433</v>
      </c>
    </row>
    <row r="329" spans="1:16" x14ac:dyDescent="0.3">
      <c r="A329" s="246"/>
      <c r="B329" s="247"/>
      <c r="C329" s="248"/>
      <c r="D329" s="581"/>
      <c r="E329" s="1034"/>
      <c r="F329" s="239" t="s">
        <v>495</v>
      </c>
      <c r="G329" s="305" t="s">
        <v>210</v>
      </c>
      <c r="H329" s="886"/>
      <c r="I329" s="887"/>
      <c r="J329" s="1028"/>
      <c r="K329" s="1028"/>
      <c r="L329" s="1028"/>
      <c r="M329" s="1031"/>
      <c r="N329" s="1028"/>
      <c r="O329" s="1028"/>
      <c r="P329" s="289" t="s">
        <v>496</v>
      </c>
    </row>
    <row r="330" spans="1:16" ht="45" x14ac:dyDescent="0.3">
      <c r="A330" s="246"/>
      <c r="B330" s="247"/>
      <c r="C330" s="248"/>
      <c r="D330" s="581"/>
      <c r="E330" s="1034"/>
      <c r="F330" s="239" t="s">
        <v>497</v>
      </c>
      <c r="G330" s="305" t="s">
        <v>210</v>
      </c>
      <c r="H330" s="886"/>
      <c r="I330" s="887"/>
      <c r="J330" s="1028"/>
      <c r="K330" s="1028"/>
      <c r="L330" s="1028"/>
      <c r="M330" s="1031"/>
      <c r="N330" s="1028"/>
      <c r="O330" s="1028"/>
      <c r="P330" s="289" t="s">
        <v>461</v>
      </c>
    </row>
    <row r="331" spans="1:16" ht="29.45" customHeight="1" x14ac:dyDescent="0.3">
      <c r="A331" s="246"/>
      <c r="B331" s="247"/>
      <c r="C331" s="248"/>
      <c r="D331" s="581"/>
      <c r="E331" s="1034"/>
      <c r="F331" s="239" t="s">
        <v>465</v>
      </c>
      <c r="G331" s="305" t="s">
        <v>210</v>
      </c>
      <c r="H331" s="886"/>
      <c r="I331" s="887"/>
      <c r="J331" s="1028"/>
      <c r="K331" s="1028"/>
      <c r="L331" s="1028"/>
      <c r="M331" s="1031"/>
      <c r="N331" s="1028"/>
      <c r="O331" s="1028"/>
      <c r="P331" s="289" t="s">
        <v>498</v>
      </c>
    </row>
    <row r="332" spans="1:16" ht="30" x14ac:dyDescent="0.3">
      <c r="A332" s="246"/>
      <c r="B332" s="247"/>
      <c r="C332" s="248"/>
      <c r="D332" s="581"/>
      <c r="E332" s="1035"/>
      <c r="F332" s="239" t="s">
        <v>470</v>
      </c>
      <c r="G332" s="305" t="s">
        <v>210</v>
      </c>
      <c r="H332" s="886"/>
      <c r="I332" s="887"/>
      <c r="J332" s="1028"/>
      <c r="K332" s="1028"/>
      <c r="L332" s="1028"/>
      <c r="M332" s="1031"/>
      <c r="N332" s="1028"/>
      <c r="O332" s="1028"/>
      <c r="P332" s="289" t="s">
        <v>499</v>
      </c>
    </row>
    <row r="333" spans="1:16" s="156" customFormat="1" ht="30" customHeight="1" x14ac:dyDescent="0.2">
      <c r="A333" s="588"/>
      <c r="B333" s="457"/>
      <c r="C333" s="585"/>
      <c r="D333" s="586"/>
      <c r="E333" s="447" t="s">
        <v>135</v>
      </c>
      <c r="F333" s="598" t="s">
        <v>500</v>
      </c>
      <c r="G333" s="599"/>
      <c r="H333" s="599"/>
      <c r="I333" s="600"/>
      <c r="J333" s="598"/>
      <c r="K333" s="601"/>
      <c r="L333" s="601"/>
      <c r="M333" s="601"/>
      <c r="N333" s="602">
        <f>SUM(N334:N359)</f>
        <v>0</v>
      </c>
      <c r="O333" s="602"/>
      <c r="P333" s="603" t="s">
        <v>501</v>
      </c>
    </row>
    <row r="334" spans="1:16" x14ac:dyDescent="0.3">
      <c r="A334" s="246"/>
      <c r="B334" s="247"/>
      <c r="C334" s="248"/>
      <c r="D334" s="581"/>
      <c r="E334" s="1033" t="s">
        <v>284</v>
      </c>
      <c r="F334" s="239" t="s">
        <v>472</v>
      </c>
      <c r="G334" s="305" t="s">
        <v>210</v>
      </c>
      <c r="H334" s="886"/>
      <c r="I334" s="887"/>
      <c r="J334" s="1027"/>
      <c r="K334" s="1027"/>
      <c r="L334" s="1027"/>
      <c r="M334" s="1030"/>
      <c r="N334" s="1027"/>
      <c r="O334" s="1027"/>
      <c r="P334" s="289" t="s">
        <v>405</v>
      </c>
    </row>
    <row r="335" spans="1:16" x14ac:dyDescent="0.3">
      <c r="A335" s="246"/>
      <c r="B335" s="247"/>
      <c r="C335" s="248"/>
      <c r="D335" s="581"/>
      <c r="E335" s="1034"/>
      <c r="F335" s="239" t="s">
        <v>437</v>
      </c>
      <c r="G335" s="305" t="s">
        <v>210</v>
      </c>
      <c r="H335" s="886"/>
      <c r="I335" s="887"/>
      <c r="J335" s="1028"/>
      <c r="K335" s="1028"/>
      <c r="L335" s="1028"/>
      <c r="M335" s="1031"/>
      <c r="N335" s="1028"/>
      <c r="O335" s="1028"/>
      <c r="P335" s="289" t="s">
        <v>405</v>
      </c>
    </row>
    <row r="336" spans="1:16" ht="45" x14ac:dyDescent="0.3">
      <c r="A336" s="246"/>
      <c r="B336" s="247"/>
      <c r="C336" s="248"/>
      <c r="D336" s="581"/>
      <c r="E336" s="1034"/>
      <c r="F336" s="239" t="s">
        <v>488</v>
      </c>
      <c r="G336" s="305" t="s">
        <v>210</v>
      </c>
      <c r="H336" s="886"/>
      <c r="I336" s="887"/>
      <c r="J336" s="1028"/>
      <c r="K336" s="1028"/>
      <c r="L336" s="1028"/>
      <c r="M336" s="1031"/>
      <c r="N336" s="1028"/>
      <c r="O336" s="1028"/>
      <c r="P336" s="289" t="s">
        <v>405</v>
      </c>
    </row>
    <row r="337" spans="1:16" ht="45" x14ac:dyDescent="0.3">
      <c r="A337" s="246"/>
      <c r="B337" s="247"/>
      <c r="C337" s="248"/>
      <c r="D337" s="581"/>
      <c r="E337" s="1034"/>
      <c r="F337" s="239" t="s">
        <v>489</v>
      </c>
      <c r="G337" s="305" t="s">
        <v>210</v>
      </c>
      <c r="H337" s="886"/>
      <c r="I337" s="887"/>
      <c r="J337" s="1028"/>
      <c r="K337" s="1028"/>
      <c r="L337" s="1028"/>
      <c r="M337" s="1031"/>
      <c r="N337" s="1028"/>
      <c r="O337" s="1028"/>
      <c r="P337" s="289" t="s">
        <v>405</v>
      </c>
    </row>
    <row r="338" spans="1:16" ht="30" x14ac:dyDescent="0.3">
      <c r="A338" s="246"/>
      <c r="B338" s="247"/>
      <c r="C338" s="248"/>
      <c r="D338" s="581"/>
      <c r="E338" s="1034"/>
      <c r="F338" s="239" t="s">
        <v>490</v>
      </c>
      <c r="G338" s="305" t="s">
        <v>210</v>
      </c>
      <c r="H338" s="886"/>
      <c r="I338" s="887"/>
      <c r="J338" s="1028"/>
      <c r="K338" s="1028"/>
      <c r="L338" s="1028"/>
      <c r="M338" s="1031"/>
      <c r="N338" s="1028"/>
      <c r="O338" s="1028"/>
      <c r="P338" s="289" t="s">
        <v>405</v>
      </c>
    </row>
    <row r="339" spans="1:16" x14ac:dyDescent="0.3">
      <c r="A339" s="246"/>
      <c r="B339" s="247"/>
      <c r="C339" s="248"/>
      <c r="D339" s="581"/>
      <c r="E339" s="1034"/>
      <c r="F339" s="239" t="s">
        <v>491</v>
      </c>
      <c r="G339" s="305" t="s">
        <v>210</v>
      </c>
      <c r="H339" s="886"/>
      <c r="I339" s="887"/>
      <c r="J339" s="1028"/>
      <c r="K339" s="1028"/>
      <c r="L339" s="1028"/>
      <c r="M339" s="1031"/>
      <c r="N339" s="1028"/>
      <c r="O339" s="1028"/>
      <c r="P339" s="289" t="s">
        <v>492</v>
      </c>
    </row>
    <row r="340" spans="1:16" x14ac:dyDescent="0.3">
      <c r="A340" s="246"/>
      <c r="B340" s="247"/>
      <c r="C340" s="248"/>
      <c r="D340" s="581"/>
      <c r="E340" s="1034"/>
      <c r="F340" s="239" t="s">
        <v>493</v>
      </c>
      <c r="G340" s="305" t="s">
        <v>210</v>
      </c>
      <c r="H340" s="886"/>
      <c r="I340" s="887"/>
      <c r="J340" s="1028"/>
      <c r="K340" s="1028"/>
      <c r="L340" s="1028"/>
      <c r="M340" s="1031"/>
      <c r="N340" s="1028"/>
      <c r="O340" s="1028"/>
      <c r="P340" s="289" t="s">
        <v>405</v>
      </c>
    </row>
    <row r="341" spans="1:16" x14ac:dyDescent="0.3">
      <c r="A341" s="246"/>
      <c r="B341" s="247"/>
      <c r="C341" s="248"/>
      <c r="D341" s="581"/>
      <c r="E341" s="1034"/>
      <c r="F341" s="239" t="s">
        <v>376</v>
      </c>
      <c r="G341" s="305" t="s">
        <v>210</v>
      </c>
      <c r="H341" s="886"/>
      <c r="I341" s="887"/>
      <c r="J341" s="1028"/>
      <c r="K341" s="1028"/>
      <c r="L341" s="1028"/>
      <c r="M341" s="1031"/>
      <c r="N341" s="1028"/>
      <c r="O341" s="1028"/>
      <c r="P341" s="289" t="s">
        <v>494</v>
      </c>
    </row>
    <row r="342" spans="1:16" x14ac:dyDescent="0.3">
      <c r="A342" s="246"/>
      <c r="B342" s="247"/>
      <c r="C342" s="248"/>
      <c r="D342" s="581"/>
      <c r="E342" s="1034"/>
      <c r="F342" s="239" t="s">
        <v>355</v>
      </c>
      <c r="G342" s="305" t="s">
        <v>210</v>
      </c>
      <c r="H342" s="886"/>
      <c r="I342" s="887"/>
      <c r="J342" s="1028"/>
      <c r="K342" s="1028"/>
      <c r="L342" s="1028"/>
      <c r="M342" s="1031"/>
      <c r="N342" s="1028"/>
      <c r="O342" s="1028"/>
      <c r="P342" s="289" t="s">
        <v>433</v>
      </c>
    </row>
    <row r="343" spans="1:16" x14ac:dyDescent="0.3">
      <c r="A343" s="246"/>
      <c r="B343" s="247"/>
      <c r="C343" s="248"/>
      <c r="D343" s="581"/>
      <c r="E343" s="1034"/>
      <c r="F343" s="239" t="s">
        <v>495</v>
      </c>
      <c r="G343" s="305" t="s">
        <v>210</v>
      </c>
      <c r="H343" s="886"/>
      <c r="I343" s="887"/>
      <c r="J343" s="1028"/>
      <c r="K343" s="1028"/>
      <c r="L343" s="1028"/>
      <c r="M343" s="1031"/>
      <c r="N343" s="1028"/>
      <c r="O343" s="1028"/>
      <c r="P343" s="289" t="s">
        <v>502</v>
      </c>
    </row>
    <row r="344" spans="1:16" ht="45" x14ac:dyDescent="0.3">
      <c r="A344" s="246"/>
      <c r="B344" s="247"/>
      <c r="C344" s="248"/>
      <c r="D344" s="581"/>
      <c r="E344" s="1034"/>
      <c r="F344" s="239" t="s">
        <v>497</v>
      </c>
      <c r="G344" s="305" t="s">
        <v>210</v>
      </c>
      <c r="H344" s="886"/>
      <c r="I344" s="887"/>
      <c r="J344" s="1028"/>
      <c r="K344" s="1028"/>
      <c r="L344" s="1028"/>
      <c r="M344" s="1031"/>
      <c r="N344" s="1028"/>
      <c r="O344" s="1028"/>
      <c r="P344" s="289" t="s">
        <v>461</v>
      </c>
    </row>
    <row r="345" spans="1:16" ht="31.9" customHeight="1" x14ac:dyDescent="0.3">
      <c r="A345" s="246"/>
      <c r="B345" s="247"/>
      <c r="C345" s="248"/>
      <c r="D345" s="581"/>
      <c r="E345" s="1034"/>
      <c r="F345" s="239" t="s">
        <v>465</v>
      </c>
      <c r="G345" s="305" t="s">
        <v>210</v>
      </c>
      <c r="H345" s="886"/>
      <c r="I345" s="887"/>
      <c r="J345" s="1028"/>
      <c r="K345" s="1028"/>
      <c r="L345" s="1028"/>
      <c r="M345" s="1031"/>
      <c r="N345" s="1028"/>
      <c r="O345" s="1028"/>
      <c r="P345" s="289" t="s">
        <v>498</v>
      </c>
    </row>
    <row r="346" spans="1:16" ht="30" x14ac:dyDescent="0.3">
      <c r="A346" s="246"/>
      <c r="B346" s="247"/>
      <c r="C346" s="248"/>
      <c r="D346" s="581"/>
      <c r="E346" s="1034"/>
      <c r="F346" s="239" t="s">
        <v>470</v>
      </c>
      <c r="G346" s="305" t="s">
        <v>210</v>
      </c>
      <c r="H346" s="886"/>
      <c r="I346" s="887"/>
      <c r="J346" s="1028"/>
      <c r="K346" s="1028"/>
      <c r="L346" s="1028"/>
      <c r="M346" s="1031"/>
      <c r="N346" s="1028"/>
      <c r="O346" s="1028"/>
      <c r="P346" s="289" t="s">
        <v>499</v>
      </c>
    </row>
    <row r="347" spans="1:16" x14ac:dyDescent="0.3">
      <c r="A347" s="246"/>
      <c r="B347" s="247"/>
      <c r="C347" s="248"/>
      <c r="D347" s="581"/>
      <c r="E347" s="1033" t="s">
        <v>285</v>
      </c>
      <c r="F347" s="239" t="s">
        <v>472</v>
      </c>
      <c r="G347" s="305" t="s">
        <v>210</v>
      </c>
      <c r="H347" s="886"/>
      <c r="I347" s="887"/>
      <c r="J347" s="1027"/>
      <c r="K347" s="1027"/>
      <c r="L347" s="1027"/>
      <c r="M347" s="1030"/>
      <c r="N347" s="1027"/>
      <c r="O347" s="1027"/>
      <c r="P347" s="289" t="s">
        <v>405</v>
      </c>
    </row>
    <row r="348" spans="1:16" x14ac:dyDescent="0.3">
      <c r="A348" s="246"/>
      <c r="B348" s="247"/>
      <c r="C348" s="248"/>
      <c r="D348" s="581"/>
      <c r="E348" s="1034"/>
      <c r="F348" s="239" t="s">
        <v>437</v>
      </c>
      <c r="G348" s="305" t="s">
        <v>210</v>
      </c>
      <c r="H348" s="886"/>
      <c r="I348" s="887"/>
      <c r="J348" s="1028"/>
      <c r="K348" s="1028"/>
      <c r="L348" s="1028"/>
      <c r="M348" s="1031"/>
      <c r="N348" s="1028"/>
      <c r="O348" s="1028"/>
      <c r="P348" s="289" t="s">
        <v>405</v>
      </c>
    </row>
    <row r="349" spans="1:16" ht="45" x14ac:dyDescent="0.3">
      <c r="A349" s="246"/>
      <c r="B349" s="247"/>
      <c r="C349" s="248"/>
      <c r="D349" s="581"/>
      <c r="E349" s="1034"/>
      <c r="F349" s="239" t="s">
        <v>488</v>
      </c>
      <c r="G349" s="305" t="s">
        <v>210</v>
      </c>
      <c r="H349" s="886"/>
      <c r="I349" s="887"/>
      <c r="J349" s="1028"/>
      <c r="K349" s="1028"/>
      <c r="L349" s="1028"/>
      <c r="M349" s="1031"/>
      <c r="N349" s="1028"/>
      <c r="O349" s="1028"/>
      <c r="P349" s="289" t="s">
        <v>405</v>
      </c>
    </row>
    <row r="350" spans="1:16" ht="45" x14ac:dyDescent="0.3">
      <c r="A350" s="246"/>
      <c r="B350" s="247"/>
      <c r="C350" s="248"/>
      <c r="D350" s="581"/>
      <c r="E350" s="1034"/>
      <c r="F350" s="239" t="s">
        <v>489</v>
      </c>
      <c r="G350" s="305" t="s">
        <v>210</v>
      </c>
      <c r="H350" s="886"/>
      <c r="I350" s="887"/>
      <c r="J350" s="1028"/>
      <c r="K350" s="1028"/>
      <c r="L350" s="1028"/>
      <c r="M350" s="1031"/>
      <c r="N350" s="1028"/>
      <c r="O350" s="1028"/>
      <c r="P350" s="289" t="s">
        <v>405</v>
      </c>
    </row>
    <row r="351" spans="1:16" ht="30" x14ac:dyDescent="0.3">
      <c r="A351" s="246"/>
      <c r="B351" s="247"/>
      <c r="C351" s="248"/>
      <c r="D351" s="581"/>
      <c r="E351" s="1034"/>
      <c r="F351" s="239" t="s">
        <v>490</v>
      </c>
      <c r="G351" s="305" t="s">
        <v>210</v>
      </c>
      <c r="H351" s="886"/>
      <c r="I351" s="887"/>
      <c r="J351" s="1028"/>
      <c r="K351" s="1028"/>
      <c r="L351" s="1028"/>
      <c r="M351" s="1031"/>
      <c r="N351" s="1028"/>
      <c r="O351" s="1028"/>
      <c r="P351" s="289" t="s">
        <v>405</v>
      </c>
    </row>
    <row r="352" spans="1:16" x14ac:dyDescent="0.3">
      <c r="A352" s="246"/>
      <c r="B352" s="247"/>
      <c r="C352" s="248"/>
      <c r="D352" s="581"/>
      <c r="E352" s="1034"/>
      <c r="F352" s="239" t="s">
        <v>491</v>
      </c>
      <c r="G352" s="305" t="s">
        <v>210</v>
      </c>
      <c r="H352" s="886"/>
      <c r="I352" s="887"/>
      <c r="J352" s="1028"/>
      <c r="K352" s="1028"/>
      <c r="L352" s="1028"/>
      <c r="M352" s="1031"/>
      <c r="N352" s="1028"/>
      <c r="O352" s="1028"/>
      <c r="P352" s="289" t="s">
        <v>492</v>
      </c>
    </row>
    <row r="353" spans="1:16" x14ac:dyDescent="0.3">
      <c r="A353" s="246"/>
      <c r="B353" s="247"/>
      <c r="C353" s="248"/>
      <c r="D353" s="581"/>
      <c r="E353" s="1034"/>
      <c r="F353" s="239" t="s">
        <v>493</v>
      </c>
      <c r="G353" s="305" t="s">
        <v>210</v>
      </c>
      <c r="H353" s="886"/>
      <c r="I353" s="887"/>
      <c r="J353" s="1028"/>
      <c r="K353" s="1028"/>
      <c r="L353" s="1028"/>
      <c r="M353" s="1031"/>
      <c r="N353" s="1028"/>
      <c r="O353" s="1028"/>
      <c r="P353" s="289" t="s">
        <v>405</v>
      </c>
    </row>
    <row r="354" spans="1:16" x14ac:dyDescent="0.3">
      <c r="A354" s="246"/>
      <c r="B354" s="247"/>
      <c r="C354" s="248"/>
      <c r="D354" s="581"/>
      <c r="E354" s="1034"/>
      <c r="F354" s="239" t="s">
        <v>376</v>
      </c>
      <c r="G354" s="305" t="s">
        <v>210</v>
      </c>
      <c r="H354" s="886"/>
      <c r="I354" s="887"/>
      <c r="J354" s="1028"/>
      <c r="K354" s="1028"/>
      <c r="L354" s="1028"/>
      <c r="M354" s="1031"/>
      <c r="N354" s="1028"/>
      <c r="O354" s="1028"/>
      <c r="P354" s="289" t="s">
        <v>494</v>
      </c>
    </row>
    <row r="355" spans="1:16" x14ac:dyDescent="0.3">
      <c r="A355" s="246"/>
      <c r="B355" s="247"/>
      <c r="C355" s="248"/>
      <c r="D355" s="581"/>
      <c r="E355" s="1034"/>
      <c r="F355" s="239" t="s">
        <v>355</v>
      </c>
      <c r="G355" s="305" t="s">
        <v>210</v>
      </c>
      <c r="H355" s="886"/>
      <c r="I355" s="887"/>
      <c r="J355" s="1028"/>
      <c r="K355" s="1028"/>
      <c r="L355" s="1028"/>
      <c r="M355" s="1031"/>
      <c r="N355" s="1028"/>
      <c r="O355" s="1028"/>
      <c r="P355" s="289" t="s">
        <v>433</v>
      </c>
    </row>
    <row r="356" spans="1:16" x14ac:dyDescent="0.3">
      <c r="A356" s="246"/>
      <c r="B356" s="247"/>
      <c r="C356" s="248"/>
      <c r="D356" s="581"/>
      <c r="E356" s="1034"/>
      <c r="F356" s="239" t="s">
        <v>495</v>
      </c>
      <c r="G356" s="305" t="s">
        <v>210</v>
      </c>
      <c r="H356" s="886"/>
      <c r="I356" s="887"/>
      <c r="J356" s="1028"/>
      <c r="K356" s="1028"/>
      <c r="L356" s="1028"/>
      <c r="M356" s="1031"/>
      <c r="N356" s="1028"/>
      <c r="O356" s="1028"/>
      <c r="P356" s="289" t="s">
        <v>502</v>
      </c>
    </row>
    <row r="357" spans="1:16" ht="45" x14ac:dyDescent="0.3">
      <c r="A357" s="246"/>
      <c r="B357" s="247"/>
      <c r="C357" s="248"/>
      <c r="D357" s="581"/>
      <c r="E357" s="1034"/>
      <c r="F357" s="239" t="s">
        <v>497</v>
      </c>
      <c r="G357" s="305" t="s">
        <v>210</v>
      </c>
      <c r="H357" s="886"/>
      <c r="I357" s="887"/>
      <c r="J357" s="1028"/>
      <c r="K357" s="1028"/>
      <c r="L357" s="1028"/>
      <c r="M357" s="1031"/>
      <c r="N357" s="1028"/>
      <c r="O357" s="1028"/>
      <c r="P357" s="289" t="s">
        <v>461</v>
      </c>
    </row>
    <row r="358" spans="1:16" ht="28.9" customHeight="1" x14ac:dyDescent="0.3">
      <c r="A358" s="246"/>
      <c r="B358" s="247"/>
      <c r="C358" s="248"/>
      <c r="D358" s="581"/>
      <c r="E358" s="1034"/>
      <c r="F358" s="239" t="s">
        <v>465</v>
      </c>
      <c r="G358" s="305" t="s">
        <v>210</v>
      </c>
      <c r="H358" s="886"/>
      <c r="I358" s="887"/>
      <c r="J358" s="1028"/>
      <c r="K358" s="1028"/>
      <c r="L358" s="1028"/>
      <c r="M358" s="1031"/>
      <c r="N358" s="1028"/>
      <c r="O358" s="1028"/>
      <c r="P358" s="289" t="s">
        <v>498</v>
      </c>
    </row>
    <row r="359" spans="1:16" ht="30" x14ac:dyDescent="0.3">
      <c r="A359" s="246"/>
      <c r="B359" s="247"/>
      <c r="C359" s="248"/>
      <c r="D359" s="581"/>
      <c r="E359" s="1035"/>
      <c r="F359" s="239" t="s">
        <v>470</v>
      </c>
      <c r="G359" s="305" t="s">
        <v>210</v>
      </c>
      <c r="H359" s="886"/>
      <c r="I359" s="887"/>
      <c r="J359" s="1028"/>
      <c r="K359" s="1028"/>
      <c r="L359" s="1028"/>
      <c r="M359" s="1031"/>
      <c r="N359" s="1028"/>
      <c r="O359" s="1028"/>
      <c r="P359" s="289" t="s">
        <v>499</v>
      </c>
    </row>
    <row r="360" spans="1:16" s="156" customFormat="1" ht="30" customHeight="1" x14ac:dyDescent="0.2">
      <c r="A360" s="588"/>
      <c r="B360" s="457"/>
      <c r="C360" s="585"/>
      <c r="D360" s="586"/>
      <c r="E360" s="447" t="s">
        <v>137</v>
      </c>
      <c r="F360" s="598" t="s">
        <v>136</v>
      </c>
      <c r="G360" s="599"/>
      <c r="H360" s="599"/>
      <c r="I360" s="600"/>
      <c r="J360" s="598"/>
      <c r="K360" s="601"/>
      <c r="L360" s="601"/>
      <c r="M360" s="601"/>
      <c r="N360" s="602">
        <f>SUM(N361:N384)</f>
        <v>0</v>
      </c>
      <c r="O360" s="602"/>
      <c r="P360" s="603" t="s">
        <v>435</v>
      </c>
    </row>
    <row r="361" spans="1:16" x14ac:dyDescent="0.3">
      <c r="A361" s="246"/>
      <c r="B361" s="247"/>
      <c r="C361" s="248"/>
      <c r="D361" s="581"/>
      <c r="E361" s="1033" t="s">
        <v>284</v>
      </c>
      <c r="F361" s="239" t="s">
        <v>472</v>
      </c>
      <c r="G361" s="305" t="s">
        <v>210</v>
      </c>
      <c r="H361" s="886"/>
      <c r="I361" s="887"/>
      <c r="J361" s="1027"/>
      <c r="K361" s="1027"/>
      <c r="L361" s="1027"/>
      <c r="M361" s="1030"/>
      <c r="N361" s="1027"/>
      <c r="O361" s="1027"/>
      <c r="P361" s="289" t="s">
        <v>405</v>
      </c>
    </row>
    <row r="362" spans="1:16" x14ac:dyDescent="0.3">
      <c r="A362" s="246"/>
      <c r="B362" s="247"/>
      <c r="C362" s="248"/>
      <c r="D362" s="581"/>
      <c r="E362" s="1034"/>
      <c r="F362" s="239" t="s">
        <v>437</v>
      </c>
      <c r="G362" s="305" t="s">
        <v>210</v>
      </c>
      <c r="H362" s="886"/>
      <c r="I362" s="887"/>
      <c r="J362" s="1028"/>
      <c r="K362" s="1028"/>
      <c r="L362" s="1028"/>
      <c r="M362" s="1031"/>
      <c r="N362" s="1028"/>
      <c r="O362" s="1028"/>
      <c r="P362" s="289" t="s">
        <v>405</v>
      </c>
    </row>
    <row r="363" spans="1:16" ht="45" x14ac:dyDescent="0.3">
      <c r="A363" s="246"/>
      <c r="B363" s="247"/>
      <c r="C363" s="248"/>
      <c r="D363" s="581"/>
      <c r="E363" s="1034"/>
      <c r="F363" s="239" t="s">
        <v>488</v>
      </c>
      <c r="G363" s="305" t="s">
        <v>210</v>
      </c>
      <c r="H363" s="886"/>
      <c r="I363" s="887"/>
      <c r="J363" s="1028"/>
      <c r="K363" s="1028"/>
      <c r="L363" s="1028"/>
      <c r="M363" s="1031"/>
      <c r="N363" s="1028"/>
      <c r="O363" s="1028"/>
      <c r="P363" s="289" t="s">
        <v>405</v>
      </c>
    </row>
    <row r="364" spans="1:16" ht="45" x14ac:dyDescent="0.3">
      <c r="A364" s="246"/>
      <c r="B364" s="247"/>
      <c r="C364" s="248"/>
      <c r="D364" s="581"/>
      <c r="E364" s="1034"/>
      <c r="F364" s="239" t="s">
        <v>489</v>
      </c>
      <c r="G364" s="305" t="s">
        <v>210</v>
      </c>
      <c r="H364" s="886"/>
      <c r="I364" s="887"/>
      <c r="J364" s="1028"/>
      <c r="K364" s="1028"/>
      <c r="L364" s="1028"/>
      <c r="M364" s="1031"/>
      <c r="N364" s="1028"/>
      <c r="O364" s="1028"/>
      <c r="P364" s="289" t="s">
        <v>405</v>
      </c>
    </row>
    <row r="365" spans="1:16" ht="30" x14ac:dyDescent="0.3">
      <c r="A365" s="246"/>
      <c r="B365" s="247"/>
      <c r="C365" s="248"/>
      <c r="D365" s="581"/>
      <c r="E365" s="1034"/>
      <c r="F365" s="239" t="s">
        <v>490</v>
      </c>
      <c r="G365" s="305" t="s">
        <v>210</v>
      </c>
      <c r="H365" s="886"/>
      <c r="I365" s="887"/>
      <c r="J365" s="1028"/>
      <c r="K365" s="1028"/>
      <c r="L365" s="1028"/>
      <c r="M365" s="1031"/>
      <c r="N365" s="1028"/>
      <c r="O365" s="1028"/>
      <c r="P365" s="289" t="s">
        <v>405</v>
      </c>
    </row>
    <row r="366" spans="1:16" x14ac:dyDescent="0.3">
      <c r="A366" s="246"/>
      <c r="B366" s="247"/>
      <c r="C366" s="248"/>
      <c r="D366" s="581"/>
      <c r="E366" s="1034"/>
      <c r="F366" s="239" t="s">
        <v>491</v>
      </c>
      <c r="G366" s="305" t="s">
        <v>210</v>
      </c>
      <c r="H366" s="886"/>
      <c r="I366" s="887"/>
      <c r="J366" s="1028"/>
      <c r="K366" s="1028"/>
      <c r="L366" s="1028"/>
      <c r="M366" s="1031"/>
      <c r="N366" s="1028"/>
      <c r="O366" s="1028"/>
      <c r="P366" s="289" t="s">
        <v>492</v>
      </c>
    </row>
    <row r="367" spans="1:16" x14ac:dyDescent="0.3">
      <c r="A367" s="246"/>
      <c r="B367" s="247"/>
      <c r="C367" s="248"/>
      <c r="D367" s="581"/>
      <c r="E367" s="1034"/>
      <c r="F367" s="239" t="s">
        <v>493</v>
      </c>
      <c r="G367" s="305" t="s">
        <v>210</v>
      </c>
      <c r="H367" s="886"/>
      <c r="I367" s="887"/>
      <c r="J367" s="1028"/>
      <c r="K367" s="1028"/>
      <c r="L367" s="1028"/>
      <c r="M367" s="1031"/>
      <c r="N367" s="1028"/>
      <c r="O367" s="1028"/>
      <c r="P367" s="289" t="s">
        <v>405</v>
      </c>
    </row>
    <row r="368" spans="1:16" x14ac:dyDescent="0.3">
      <c r="A368" s="246"/>
      <c r="B368" s="247"/>
      <c r="C368" s="248"/>
      <c r="D368" s="581"/>
      <c r="E368" s="1034"/>
      <c r="F368" s="239" t="s">
        <v>376</v>
      </c>
      <c r="G368" s="305" t="s">
        <v>210</v>
      </c>
      <c r="H368" s="886"/>
      <c r="I368" s="887"/>
      <c r="J368" s="1028"/>
      <c r="K368" s="1028"/>
      <c r="L368" s="1028"/>
      <c r="M368" s="1031"/>
      <c r="N368" s="1028"/>
      <c r="O368" s="1028"/>
      <c r="P368" s="289" t="s">
        <v>494</v>
      </c>
    </row>
    <row r="369" spans="1:16" x14ac:dyDescent="0.3">
      <c r="A369" s="246"/>
      <c r="B369" s="247"/>
      <c r="C369" s="248"/>
      <c r="D369" s="581"/>
      <c r="E369" s="1034"/>
      <c r="F369" s="239" t="s">
        <v>355</v>
      </c>
      <c r="G369" s="305" t="s">
        <v>210</v>
      </c>
      <c r="H369" s="886"/>
      <c r="I369" s="887"/>
      <c r="J369" s="1028"/>
      <c r="K369" s="1028"/>
      <c r="L369" s="1028"/>
      <c r="M369" s="1031"/>
      <c r="N369" s="1028"/>
      <c r="O369" s="1028"/>
      <c r="P369" s="289" t="s">
        <v>433</v>
      </c>
    </row>
    <row r="370" spans="1:16" ht="45" x14ac:dyDescent="0.3">
      <c r="A370" s="246"/>
      <c r="B370" s="247"/>
      <c r="C370" s="248"/>
      <c r="D370" s="581"/>
      <c r="E370" s="1034"/>
      <c r="F370" s="239" t="s">
        <v>497</v>
      </c>
      <c r="G370" s="305" t="s">
        <v>210</v>
      </c>
      <c r="H370" s="886"/>
      <c r="I370" s="887"/>
      <c r="J370" s="1028"/>
      <c r="K370" s="1028"/>
      <c r="L370" s="1028"/>
      <c r="M370" s="1031"/>
      <c r="N370" s="1028"/>
      <c r="O370" s="1028"/>
      <c r="P370" s="289" t="s">
        <v>461</v>
      </c>
    </row>
    <row r="371" spans="1:16" ht="33" customHeight="1" x14ac:dyDescent="0.3">
      <c r="A371" s="246"/>
      <c r="B371" s="247"/>
      <c r="C371" s="248"/>
      <c r="D371" s="581"/>
      <c r="E371" s="1034"/>
      <c r="F371" s="239" t="s">
        <v>465</v>
      </c>
      <c r="G371" s="305" t="s">
        <v>210</v>
      </c>
      <c r="H371" s="886"/>
      <c r="I371" s="887"/>
      <c r="J371" s="1028"/>
      <c r="K371" s="1028"/>
      <c r="L371" s="1028"/>
      <c r="M371" s="1031"/>
      <c r="N371" s="1028"/>
      <c r="O371" s="1028"/>
      <c r="P371" s="289" t="s">
        <v>498</v>
      </c>
    </row>
    <row r="372" spans="1:16" ht="30" x14ac:dyDescent="0.3">
      <c r="A372" s="246"/>
      <c r="B372" s="247"/>
      <c r="C372" s="248"/>
      <c r="D372" s="581"/>
      <c r="E372" s="1034"/>
      <c r="F372" s="239" t="s">
        <v>470</v>
      </c>
      <c r="G372" s="305" t="s">
        <v>210</v>
      </c>
      <c r="H372" s="886"/>
      <c r="I372" s="887"/>
      <c r="J372" s="1028"/>
      <c r="K372" s="1028"/>
      <c r="L372" s="1028"/>
      <c r="M372" s="1031"/>
      <c r="N372" s="1028"/>
      <c r="O372" s="1028"/>
      <c r="P372" s="289" t="s">
        <v>499</v>
      </c>
    </row>
    <row r="373" spans="1:16" x14ac:dyDescent="0.3">
      <c r="A373" s="246"/>
      <c r="B373" s="247"/>
      <c r="C373" s="248"/>
      <c r="D373" s="581"/>
      <c r="E373" s="1033" t="s">
        <v>285</v>
      </c>
      <c r="F373" s="239" t="s">
        <v>472</v>
      </c>
      <c r="G373" s="305" t="s">
        <v>210</v>
      </c>
      <c r="H373" s="886"/>
      <c r="I373" s="887"/>
      <c r="J373" s="1027"/>
      <c r="K373" s="1027"/>
      <c r="L373" s="1027"/>
      <c r="M373" s="1030"/>
      <c r="N373" s="1027"/>
      <c r="O373" s="1027"/>
      <c r="P373" s="289" t="s">
        <v>405</v>
      </c>
    </row>
    <row r="374" spans="1:16" x14ac:dyDescent="0.3">
      <c r="A374" s="246"/>
      <c r="B374" s="247"/>
      <c r="C374" s="248"/>
      <c r="D374" s="581"/>
      <c r="E374" s="1034"/>
      <c r="F374" s="239" t="s">
        <v>437</v>
      </c>
      <c r="G374" s="305" t="s">
        <v>210</v>
      </c>
      <c r="H374" s="886"/>
      <c r="I374" s="887"/>
      <c r="J374" s="1028"/>
      <c r="K374" s="1028"/>
      <c r="L374" s="1028"/>
      <c r="M374" s="1031"/>
      <c r="N374" s="1028"/>
      <c r="O374" s="1028"/>
      <c r="P374" s="289" t="s">
        <v>405</v>
      </c>
    </row>
    <row r="375" spans="1:16" ht="45" x14ac:dyDescent="0.3">
      <c r="A375" s="246"/>
      <c r="B375" s="247"/>
      <c r="C375" s="248"/>
      <c r="D375" s="581"/>
      <c r="E375" s="1034"/>
      <c r="F375" s="239" t="s">
        <v>488</v>
      </c>
      <c r="G375" s="305" t="s">
        <v>210</v>
      </c>
      <c r="H375" s="886"/>
      <c r="I375" s="887"/>
      <c r="J375" s="1028"/>
      <c r="K375" s="1028"/>
      <c r="L375" s="1028"/>
      <c r="M375" s="1031"/>
      <c r="N375" s="1028"/>
      <c r="O375" s="1028"/>
      <c r="P375" s="289" t="s">
        <v>405</v>
      </c>
    </row>
    <row r="376" spans="1:16" ht="45" x14ac:dyDescent="0.3">
      <c r="A376" s="246"/>
      <c r="B376" s="247"/>
      <c r="C376" s="248"/>
      <c r="D376" s="581"/>
      <c r="E376" s="1034"/>
      <c r="F376" s="239" t="s">
        <v>489</v>
      </c>
      <c r="G376" s="305" t="s">
        <v>210</v>
      </c>
      <c r="H376" s="886"/>
      <c r="I376" s="887"/>
      <c r="J376" s="1028"/>
      <c r="K376" s="1028"/>
      <c r="L376" s="1028"/>
      <c r="M376" s="1031"/>
      <c r="N376" s="1028"/>
      <c r="O376" s="1028"/>
      <c r="P376" s="289" t="s">
        <v>405</v>
      </c>
    </row>
    <row r="377" spans="1:16" ht="30" x14ac:dyDescent="0.3">
      <c r="A377" s="246"/>
      <c r="B377" s="247"/>
      <c r="C377" s="248"/>
      <c r="D377" s="581"/>
      <c r="E377" s="1034"/>
      <c r="F377" s="239" t="s">
        <v>490</v>
      </c>
      <c r="G377" s="305" t="s">
        <v>210</v>
      </c>
      <c r="H377" s="886"/>
      <c r="I377" s="887"/>
      <c r="J377" s="1028"/>
      <c r="K377" s="1028"/>
      <c r="L377" s="1028"/>
      <c r="M377" s="1031"/>
      <c r="N377" s="1028"/>
      <c r="O377" s="1028"/>
      <c r="P377" s="289" t="s">
        <v>405</v>
      </c>
    </row>
    <row r="378" spans="1:16" x14ac:dyDescent="0.3">
      <c r="A378" s="246"/>
      <c r="B378" s="247"/>
      <c r="C378" s="248"/>
      <c r="D378" s="581"/>
      <c r="E378" s="1034"/>
      <c r="F378" s="239" t="s">
        <v>491</v>
      </c>
      <c r="G378" s="305" t="s">
        <v>210</v>
      </c>
      <c r="H378" s="886"/>
      <c r="I378" s="887"/>
      <c r="J378" s="1028"/>
      <c r="K378" s="1028"/>
      <c r="L378" s="1028"/>
      <c r="M378" s="1031"/>
      <c r="N378" s="1028"/>
      <c r="O378" s="1028"/>
      <c r="P378" s="289" t="s">
        <v>492</v>
      </c>
    </row>
    <row r="379" spans="1:16" x14ac:dyDescent="0.3">
      <c r="A379" s="246"/>
      <c r="B379" s="247"/>
      <c r="C379" s="248"/>
      <c r="D379" s="581"/>
      <c r="E379" s="1034"/>
      <c r="F379" s="239" t="s">
        <v>493</v>
      </c>
      <c r="G379" s="305" t="s">
        <v>210</v>
      </c>
      <c r="H379" s="886"/>
      <c r="I379" s="887"/>
      <c r="J379" s="1028"/>
      <c r="K379" s="1028"/>
      <c r="L379" s="1028"/>
      <c r="M379" s="1031"/>
      <c r="N379" s="1028"/>
      <c r="O379" s="1028"/>
      <c r="P379" s="289" t="s">
        <v>405</v>
      </c>
    </row>
    <row r="380" spans="1:16" x14ac:dyDescent="0.3">
      <c r="A380" s="246"/>
      <c r="B380" s="247"/>
      <c r="C380" s="248"/>
      <c r="D380" s="581"/>
      <c r="E380" s="1034"/>
      <c r="F380" s="239" t="s">
        <v>376</v>
      </c>
      <c r="G380" s="305" t="s">
        <v>210</v>
      </c>
      <c r="H380" s="886"/>
      <c r="I380" s="887"/>
      <c r="J380" s="1028"/>
      <c r="K380" s="1028"/>
      <c r="L380" s="1028"/>
      <c r="M380" s="1031"/>
      <c r="N380" s="1028"/>
      <c r="O380" s="1028"/>
      <c r="P380" s="289" t="s">
        <v>494</v>
      </c>
    </row>
    <row r="381" spans="1:16" x14ac:dyDescent="0.3">
      <c r="A381" s="246"/>
      <c r="B381" s="247"/>
      <c r="C381" s="248"/>
      <c r="D381" s="581"/>
      <c r="E381" s="1034"/>
      <c r="F381" s="239" t="s">
        <v>355</v>
      </c>
      <c r="G381" s="305" t="s">
        <v>210</v>
      </c>
      <c r="H381" s="886"/>
      <c r="I381" s="887"/>
      <c r="J381" s="1028"/>
      <c r="K381" s="1028"/>
      <c r="L381" s="1028"/>
      <c r="M381" s="1031"/>
      <c r="N381" s="1028"/>
      <c r="O381" s="1028"/>
      <c r="P381" s="289" t="s">
        <v>433</v>
      </c>
    </row>
    <row r="382" spans="1:16" ht="45" x14ac:dyDescent="0.3">
      <c r="A382" s="246"/>
      <c r="B382" s="247"/>
      <c r="C382" s="248"/>
      <c r="D382" s="581"/>
      <c r="E382" s="1034"/>
      <c r="F382" s="239" t="s">
        <v>497</v>
      </c>
      <c r="G382" s="305" t="s">
        <v>210</v>
      </c>
      <c r="H382" s="886"/>
      <c r="I382" s="887"/>
      <c r="J382" s="1028"/>
      <c r="K382" s="1028"/>
      <c r="L382" s="1028"/>
      <c r="M382" s="1031"/>
      <c r="N382" s="1028"/>
      <c r="O382" s="1028"/>
      <c r="P382" s="289" t="s">
        <v>461</v>
      </c>
    </row>
    <row r="383" spans="1:16" ht="28.9" customHeight="1" x14ac:dyDescent="0.3">
      <c r="A383" s="246"/>
      <c r="B383" s="247"/>
      <c r="C383" s="248"/>
      <c r="D383" s="581"/>
      <c r="E383" s="1034"/>
      <c r="F383" s="239" t="s">
        <v>465</v>
      </c>
      <c r="G383" s="305" t="s">
        <v>210</v>
      </c>
      <c r="H383" s="886"/>
      <c r="I383" s="887"/>
      <c r="J383" s="1028"/>
      <c r="K383" s="1028"/>
      <c r="L383" s="1028"/>
      <c r="M383" s="1031"/>
      <c r="N383" s="1028"/>
      <c r="O383" s="1028"/>
      <c r="P383" s="289" t="s">
        <v>498</v>
      </c>
    </row>
    <row r="384" spans="1:16" ht="30" x14ac:dyDescent="0.3">
      <c r="A384" s="246"/>
      <c r="B384" s="247"/>
      <c r="C384" s="248"/>
      <c r="D384" s="581"/>
      <c r="E384" s="1035"/>
      <c r="F384" s="239" t="s">
        <v>470</v>
      </c>
      <c r="G384" s="305" t="s">
        <v>210</v>
      </c>
      <c r="H384" s="886"/>
      <c r="I384" s="887"/>
      <c r="J384" s="1028"/>
      <c r="K384" s="1028"/>
      <c r="L384" s="1028"/>
      <c r="M384" s="1031"/>
      <c r="N384" s="1028"/>
      <c r="O384" s="1028"/>
      <c r="P384" s="289" t="s">
        <v>499</v>
      </c>
    </row>
    <row r="385" spans="1:16" s="157" customFormat="1" ht="30" customHeight="1" x14ac:dyDescent="0.25">
      <c r="A385" s="588"/>
      <c r="B385" s="457"/>
      <c r="C385" s="604"/>
      <c r="D385" s="605"/>
      <c r="E385" s="606" t="s">
        <v>288</v>
      </c>
      <c r="F385" s="607" t="s">
        <v>139</v>
      </c>
      <c r="G385" s="608"/>
      <c r="H385" s="608"/>
      <c r="I385" s="609"/>
      <c r="J385" s="610"/>
      <c r="K385" s="447"/>
      <c r="L385" s="436"/>
      <c r="M385" s="611"/>
      <c r="N385" s="602">
        <f>SUM(N386:N403)</f>
        <v>0</v>
      </c>
      <c r="O385" s="602"/>
      <c r="P385" s="603" t="s">
        <v>439</v>
      </c>
    </row>
    <row r="386" spans="1:16" x14ac:dyDescent="0.3">
      <c r="A386" s="246"/>
      <c r="B386" s="247"/>
      <c r="C386" s="248"/>
      <c r="D386" s="581"/>
      <c r="E386" s="1033" t="s">
        <v>284</v>
      </c>
      <c r="F386" s="239" t="s">
        <v>472</v>
      </c>
      <c r="G386" s="305" t="s">
        <v>210</v>
      </c>
      <c r="H386" s="886"/>
      <c r="I386" s="887"/>
      <c r="J386" s="1027"/>
      <c r="K386" s="1027"/>
      <c r="L386" s="1027"/>
      <c r="M386" s="1030"/>
      <c r="N386" s="1027"/>
      <c r="O386" s="1027"/>
      <c r="P386" s="289" t="s">
        <v>405</v>
      </c>
    </row>
    <row r="387" spans="1:16" x14ac:dyDescent="0.3">
      <c r="A387" s="246"/>
      <c r="B387" s="247"/>
      <c r="C387" s="248"/>
      <c r="D387" s="581"/>
      <c r="E387" s="1034"/>
      <c r="F387" s="239" t="s">
        <v>437</v>
      </c>
      <c r="G387" s="305" t="s">
        <v>210</v>
      </c>
      <c r="H387" s="886"/>
      <c r="I387" s="887"/>
      <c r="J387" s="1028"/>
      <c r="K387" s="1028"/>
      <c r="L387" s="1028"/>
      <c r="M387" s="1031"/>
      <c r="N387" s="1028"/>
      <c r="O387" s="1028"/>
      <c r="P387" s="289" t="s">
        <v>405</v>
      </c>
    </row>
    <row r="388" spans="1:16" ht="45" x14ac:dyDescent="0.3">
      <c r="A388" s="246"/>
      <c r="B388" s="247"/>
      <c r="C388" s="248"/>
      <c r="D388" s="581"/>
      <c r="E388" s="1034"/>
      <c r="F388" s="239" t="s">
        <v>488</v>
      </c>
      <c r="G388" s="305" t="s">
        <v>210</v>
      </c>
      <c r="H388" s="886"/>
      <c r="I388" s="887"/>
      <c r="J388" s="1028"/>
      <c r="K388" s="1028"/>
      <c r="L388" s="1028"/>
      <c r="M388" s="1031"/>
      <c r="N388" s="1028"/>
      <c r="O388" s="1028"/>
      <c r="P388" s="289" t="s">
        <v>405</v>
      </c>
    </row>
    <row r="389" spans="1:16" ht="45" x14ac:dyDescent="0.3">
      <c r="A389" s="246"/>
      <c r="B389" s="247"/>
      <c r="C389" s="248"/>
      <c r="D389" s="581"/>
      <c r="E389" s="1034"/>
      <c r="F389" s="239" t="s">
        <v>489</v>
      </c>
      <c r="G389" s="305" t="s">
        <v>210</v>
      </c>
      <c r="H389" s="886"/>
      <c r="I389" s="887"/>
      <c r="J389" s="1028"/>
      <c r="K389" s="1028"/>
      <c r="L389" s="1028"/>
      <c r="M389" s="1031"/>
      <c r="N389" s="1028"/>
      <c r="O389" s="1028"/>
      <c r="P389" s="289" t="s">
        <v>405</v>
      </c>
    </row>
    <row r="390" spans="1:16" ht="30" x14ac:dyDescent="0.3">
      <c r="A390" s="246"/>
      <c r="B390" s="247"/>
      <c r="C390" s="248"/>
      <c r="D390" s="581"/>
      <c r="E390" s="1034"/>
      <c r="F390" s="239" t="s">
        <v>490</v>
      </c>
      <c r="G390" s="305" t="s">
        <v>210</v>
      </c>
      <c r="H390" s="886"/>
      <c r="I390" s="887"/>
      <c r="J390" s="1028"/>
      <c r="K390" s="1028"/>
      <c r="L390" s="1028"/>
      <c r="M390" s="1031"/>
      <c r="N390" s="1028"/>
      <c r="O390" s="1028"/>
      <c r="P390" s="289" t="s">
        <v>405</v>
      </c>
    </row>
    <row r="391" spans="1:16" x14ac:dyDescent="0.3">
      <c r="A391" s="246"/>
      <c r="B391" s="247"/>
      <c r="C391" s="248"/>
      <c r="D391" s="581"/>
      <c r="E391" s="1034"/>
      <c r="F391" s="239" t="s">
        <v>491</v>
      </c>
      <c r="G391" s="305" t="s">
        <v>210</v>
      </c>
      <c r="H391" s="886"/>
      <c r="I391" s="887"/>
      <c r="J391" s="1028"/>
      <c r="K391" s="1028"/>
      <c r="L391" s="1028"/>
      <c r="M391" s="1031"/>
      <c r="N391" s="1028"/>
      <c r="O391" s="1028"/>
      <c r="P391" s="289" t="s">
        <v>492</v>
      </c>
    </row>
    <row r="392" spans="1:16" x14ac:dyDescent="0.3">
      <c r="A392" s="246"/>
      <c r="B392" s="247"/>
      <c r="C392" s="248"/>
      <c r="D392" s="581"/>
      <c r="E392" s="1034"/>
      <c r="F392" s="239" t="s">
        <v>493</v>
      </c>
      <c r="G392" s="305" t="s">
        <v>210</v>
      </c>
      <c r="H392" s="886"/>
      <c r="I392" s="887"/>
      <c r="J392" s="1028"/>
      <c r="K392" s="1028"/>
      <c r="L392" s="1028"/>
      <c r="M392" s="1031"/>
      <c r="N392" s="1028"/>
      <c r="O392" s="1028"/>
      <c r="P392" s="289" t="s">
        <v>405</v>
      </c>
    </row>
    <row r="393" spans="1:16" x14ac:dyDescent="0.3">
      <c r="A393" s="246"/>
      <c r="B393" s="247"/>
      <c r="C393" s="248"/>
      <c r="D393" s="581"/>
      <c r="E393" s="1034"/>
      <c r="F393" s="239" t="s">
        <v>376</v>
      </c>
      <c r="G393" s="305" t="s">
        <v>210</v>
      </c>
      <c r="H393" s="886"/>
      <c r="I393" s="887"/>
      <c r="J393" s="1028"/>
      <c r="K393" s="1028"/>
      <c r="L393" s="1028"/>
      <c r="M393" s="1031"/>
      <c r="N393" s="1028"/>
      <c r="O393" s="1028"/>
      <c r="P393" s="289" t="s">
        <v>494</v>
      </c>
    </row>
    <row r="394" spans="1:16" x14ac:dyDescent="0.3">
      <c r="A394" s="246"/>
      <c r="B394" s="247"/>
      <c r="C394" s="248"/>
      <c r="D394" s="581"/>
      <c r="E394" s="1034"/>
      <c r="F394" s="239" t="s">
        <v>355</v>
      </c>
      <c r="G394" s="305" t="s">
        <v>210</v>
      </c>
      <c r="H394" s="886"/>
      <c r="I394" s="887"/>
      <c r="J394" s="1028"/>
      <c r="K394" s="1028"/>
      <c r="L394" s="1028"/>
      <c r="M394" s="1031"/>
      <c r="N394" s="1028"/>
      <c r="O394" s="1028"/>
      <c r="P394" s="289" t="s">
        <v>433</v>
      </c>
    </row>
    <row r="395" spans="1:16" x14ac:dyDescent="0.3">
      <c r="A395" s="246"/>
      <c r="B395" s="247"/>
      <c r="C395" s="248"/>
      <c r="D395" s="581"/>
      <c r="E395" s="1033" t="s">
        <v>285</v>
      </c>
      <c r="F395" s="239" t="s">
        <v>472</v>
      </c>
      <c r="G395" s="305" t="s">
        <v>210</v>
      </c>
      <c r="H395" s="886"/>
      <c r="I395" s="887"/>
      <c r="J395" s="1027"/>
      <c r="K395" s="1027"/>
      <c r="L395" s="1027"/>
      <c r="M395" s="1030"/>
      <c r="N395" s="1027"/>
      <c r="O395" s="1027"/>
      <c r="P395" s="289" t="s">
        <v>405</v>
      </c>
    </row>
    <row r="396" spans="1:16" x14ac:dyDescent="0.3">
      <c r="A396" s="246"/>
      <c r="B396" s="247"/>
      <c r="C396" s="248"/>
      <c r="D396" s="581"/>
      <c r="E396" s="1034"/>
      <c r="F396" s="239" t="s">
        <v>437</v>
      </c>
      <c r="G396" s="305" t="s">
        <v>210</v>
      </c>
      <c r="H396" s="886"/>
      <c r="I396" s="887"/>
      <c r="J396" s="1028"/>
      <c r="K396" s="1028"/>
      <c r="L396" s="1028"/>
      <c r="M396" s="1031"/>
      <c r="N396" s="1028"/>
      <c r="O396" s="1028"/>
      <c r="P396" s="289" t="s">
        <v>405</v>
      </c>
    </row>
    <row r="397" spans="1:16" ht="45" x14ac:dyDescent="0.3">
      <c r="A397" s="246"/>
      <c r="B397" s="247"/>
      <c r="C397" s="248"/>
      <c r="D397" s="581"/>
      <c r="E397" s="1034"/>
      <c r="F397" s="239" t="s">
        <v>488</v>
      </c>
      <c r="G397" s="305" t="s">
        <v>210</v>
      </c>
      <c r="H397" s="886"/>
      <c r="I397" s="887"/>
      <c r="J397" s="1028"/>
      <c r="K397" s="1028"/>
      <c r="L397" s="1028"/>
      <c r="M397" s="1031"/>
      <c r="N397" s="1028"/>
      <c r="O397" s="1028"/>
      <c r="P397" s="289" t="s">
        <v>405</v>
      </c>
    </row>
    <row r="398" spans="1:16" ht="45" x14ac:dyDescent="0.3">
      <c r="A398" s="246"/>
      <c r="B398" s="247"/>
      <c r="C398" s="248"/>
      <c r="D398" s="581"/>
      <c r="E398" s="1034"/>
      <c r="F398" s="239" t="s">
        <v>489</v>
      </c>
      <c r="G398" s="305" t="s">
        <v>210</v>
      </c>
      <c r="H398" s="886"/>
      <c r="I398" s="887"/>
      <c r="J398" s="1028"/>
      <c r="K398" s="1028"/>
      <c r="L398" s="1028"/>
      <c r="M398" s="1031"/>
      <c r="N398" s="1028"/>
      <c r="O398" s="1028"/>
      <c r="P398" s="289" t="s">
        <v>405</v>
      </c>
    </row>
    <row r="399" spans="1:16" ht="30" x14ac:dyDescent="0.3">
      <c r="A399" s="246"/>
      <c r="B399" s="247"/>
      <c r="C399" s="248"/>
      <c r="D399" s="581"/>
      <c r="E399" s="1034"/>
      <c r="F399" s="239" t="s">
        <v>490</v>
      </c>
      <c r="G399" s="305" t="s">
        <v>210</v>
      </c>
      <c r="H399" s="886"/>
      <c r="I399" s="887"/>
      <c r="J399" s="1028"/>
      <c r="K399" s="1028"/>
      <c r="L399" s="1028"/>
      <c r="M399" s="1031"/>
      <c r="N399" s="1028"/>
      <c r="O399" s="1028"/>
      <c r="P399" s="289" t="s">
        <v>405</v>
      </c>
    </row>
    <row r="400" spans="1:16" x14ac:dyDescent="0.3">
      <c r="A400" s="246"/>
      <c r="B400" s="247"/>
      <c r="C400" s="248"/>
      <c r="D400" s="581"/>
      <c r="E400" s="1034"/>
      <c r="F400" s="239" t="s">
        <v>491</v>
      </c>
      <c r="G400" s="305" t="s">
        <v>210</v>
      </c>
      <c r="H400" s="886"/>
      <c r="I400" s="887"/>
      <c r="J400" s="1028"/>
      <c r="K400" s="1028"/>
      <c r="L400" s="1028"/>
      <c r="M400" s="1031"/>
      <c r="N400" s="1028"/>
      <c r="O400" s="1028"/>
      <c r="P400" s="289" t="s">
        <v>492</v>
      </c>
    </row>
    <row r="401" spans="1:16" x14ac:dyDescent="0.3">
      <c r="A401" s="246"/>
      <c r="B401" s="247"/>
      <c r="C401" s="248"/>
      <c r="D401" s="581"/>
      <c r="E401" s="1034"/>
      <c r="F401" s="239" t="s">
        <v>493</v>
      </c>
      <c r="G401" s="305" t="s">
        <v>210</v>
      </c>
      <c r="H401" s="886"/>
      <c r="I401" s="887"/>
      <c r="J401" s="1028"/>
      <c r="K401" s="1028"/>
      <c r="L401" s="1028"/>
      <c r="M401" s="1031"/>
      <c r="N401" s="1028"/>
      <c r="O401" s="1028"/>
      <c r="P401" s="289" t="s">
        <v>405</v>
      </c>
    </row>
    <row r="402" spans="1:16" x14ac:dyDescent="0.3">
      <c r="A402" s="246"/>
      <c r="B402" s="247"/>
      <c r="C402" s="248"/>
      <c r="D402" s="581"/>
      <c r="E402" s="1034"/>
      <c r="F402" s="239" t="s">
        <v>376</v>
      </c>
      <c r="G402" s="305" t="s">
        <v>210</v>
      </c>
      <c r="H402" s="886"/>
      <c r="I402" s="887"/>
      <c r="J402" s="1028"/>
      <c r="K402" s="1028"/>
      <c r="L402" s="1028"/>
      <c r="M402" s="1031"/>
      <c r="N402" s="1028"/>
      <c r="O402" s="1028"/>
      <c r="P402" s="289" t="s">
        <v>494</v>
      </c>
    </row>
    <row r="403" spans="1:16" x14ac:dyDescent="0.3">
      <c r="A403" s="246"/>
      <c r="B403" s="247"/>
      <c r="C403" s="248"/>
      <c r="D403" s="612"/>
      <c r="E403" s="1034"/>
      <c r="F403" s="239" t="s">
        <v>355</v>
      </c>
      <c r="G403" s="305" t="s">
        <v>210</v>
      </c>
      <c r="H403" s="886"/>
      <c r="I403" s="887"/>
      <c r="J403" s="1028"/>
      <c r="K403" s="1028"/>
      <c r="L403" s="1028"/>
      <c r="M403" s="1031"/>
      <c r="N403" s="1028"/>
      <c r="O403" s="1028"/>
      <c r="P403" s="289" t="s">
        <v>433</v>
      </c>
    </row>
    <row r="404" spans="1:16" s="156" customFormat="1" ht="30" customHeight="1" x14ac:dyDescent="0.2">
      <c r="A404" s="588"/>
      <c r="B404" s="457"/>
      <c r="C404" s="585"/>
      <c r="D404" s="595" t="s">
        <v>21</v>
      </c>
      <c r="E404" s="989" t="s">
        <v>294</v>
      </c>
      <c r="F404" s="990"/>
      <c r="G404" s="990"/>
      <c r="H404" s="990"/>
      <c r="I404" s="991"/>
      <c r="J404" s="571"/>
      <c r="K404" s="596"/>
      <c r="L404" s="596"/>
      <c r="M404" s="596"/>
      <c r="N404" s="75">
        <f>N405+N426</f>
        <v>0</v>
      </c>
      <c r="O404" s="75"/>
      <c r="P404" s="603"/>
    </row>
    <row r="405" spans="1:16" s="156" customFormat="1" ht="30" customHeight="1" x14ac:dyDescent="0.2">
      <c r="A405" s="588"/>
      <c r="B405" s="457"/>
      <c r="C405" s="585"/>
      <c r="D405" s="586"/>
      <c r="E405" s="447" t="s">
        <v>133</v>
      </c>
      <c r="F405" s="598" t="s">
        <v>503</v>
      </c>
      <c r="G405" s="599"/>
      <c r="H405" s="599"/>
      <c r="I405" s="600"/>
      <c r="J405" s="598"/>
      <c r="K405" s="601"/>
      <c r="L405" s="601"/>
      <c r="M405" s="601"/>
      <c r="N405" s="602">
        <f>SUM(N406:N425)</f>
        <v>0</v>
      </c>
      <c r="O405" s="602"/>
      <c r="P405" s="603" t="s">
        <v>439</v>
      </c>
    </row>
    <row r="406" spans="1:16" ht="21" customHeight="1" x14ac:dyDescent="0.3">
      <c r="A406" s="246"/>
      <c r="B406" s="247"/>
      <c r="C406" s="248"/>
      <c r="D406" s="581"/>
      <c r="E406" s="1033" t="s">
        <v>284</v>
      </c>
      <c r="F406" s="239" t="s">
        <v>504</v>
      </c>
      <c r="G406" s="305" t="s">
        <v>210</v>
      </c>
      <c r="H406" s="886"/>
      <c r="I406" s="887"/>
      <c r="J406" s="1027"/>
      <c r="K406" s="1027"/>
      <c r="L406" s="1027"/>
      <c r="M406" s="1030"/>
      <c r="N406" s="1027"/>
      <c r="O406" s="1027"/>
      <c r="P406" s="289" t="s">
        <v>405</v>
      </c>
    </row>
    <row r="407" spans="1:16" ht="21" customHeight="1" x14ac:dyDescent="0.3">
      <c r="A407" s="246"/>
      <c r="B407" s="247"/>
      <c r="C407" s="248"/>
      <c r="D407" s="581"/>
      <c r="E407" s="1034"/>
      <c r="F407" s="239" t="s">
        <v>437</v>
      </c>
      <c r="G407" s="305" t="s">
        <v>210</v>
      </c>
      <c r="H407" s="886"/>
      <c r="I407" s="887"/>
      <c r="J407" s="1028"/>
      <c r="K407" s="1028"/>
      <c r="L407" s="1028"/>
      <c r="M407" s="1031"/>
      <c r="N407" s="1028"/>
      <c r="O407" s="1028"/>
      <c r="P407" s="289" t="s">
        <v>405</v>
      </c>
    </row>
    <row r="408" spans="1:16" ht="45" x14ac:dyDescent="0.3">
      <c r="A408" s="246"/>
      <c r="B408" s="247"/>
      <c r="C408" s="248"/>
      <c r="D408" s="581"/>
      <c r="E408" s="1034"/>
      <c r="F408" s="239" t="s">
        <v>488</v>
      </c>
      <c r="G408" s="305" t="s">
        <v>210</v>
      </c>
      <c r="H408" s="886"/>
      <c r="I408" s="887"/>
      <c r="J408" s="1028"/>
      <c r="K408" s="1028"/>
      <c r="L408" s="1028"/>
      <c r="M408" s="1031"/>
      <c r="N408" s="1028"/>
      <c r="O408" s="1028"/>
      <c r="P408" s="289" t="s">
        <v>405</v>
      </c>
    </row>
    <row r="409" spans="1:16" ht="45" x14ac:dyDescent="0.3">
      <c r="A409" s="246"/>
      <c r="B409" s="247"/>
      <c r="C409" s="248"/>
      <c r="D409" s="581"/>
      <c r="E409" s="1034"/>
      <c r="F409" s="239" t="s">
        <v>489</v>
      </c>
      <c r="G409" s="305" t="s">
        <v>210</v>
      </c>
      <c r="H409" s="886"/>
      <c r="I409" s="887"/>
      <c r="J409" s="1028"/>
      <c r="K409" s="1028"/>
      <c r="L409" s="1028"/>
      <c r="M409" s="1031"/>
      <c r="N409" s="1028"/>
      <c r="O409" s="1028"/>
      <c r="P409" s="289" t="s">
        <v>405</v>
      </c>
    </row>
    <row r="410" spans="1:16" ht="30" x14ac:dyDescent="0.3">
      <c r="A410" s="246"/>
      <c r="B410" s="247"/>
      <c r="C410" s="248"/>
      <c r="D410" s="581"/>
      <c r="E410" s="1034"/>
      <c r="F410" s="239" t="s">
        <v>490</v>
      </c>
      <c r="G410" s="305" t="s">
        <v>210</v>
      </c>
      <c r="H410" s="886"/>
      <c r="I410" s="887"/>
      <c r="J410" s="1028"/>
      <c r="K410" s="1028"/>
      <c r="L410" s="1028"/>
      <c r="M410" s="1031"/>
      <c r="N410" s="1028"/>
      <c r="O410" s="1028"/>
      <c r="P410" s="289" t="s">
        <v>405</v>
      </c>
    </row>
    <row r="411" spans="1:16" x14ac:dyDescent="0.3">
      <c r="A411" s="246"/>
      <c r="B411" s="247"/>
      <c r="C411" s="248"/>
      <c r="D411" s="581"/>
      <c r="E411" s="1034"/>
      <c r="F411" s="239" t="s">
        <v>491</v>
      </c>
      <c r="G411" s="305" t="s">
        <v>210</v>
      </c>
      <c r="H411" s="886"/>
      <c r="I411" s="887"/>
      <c r="J411" s="1028"/>
      <c r="K411" s="1028"/>
      <c r="L411" s="1028"/>
      <c r="M411" s="1031"/>
      <c r="N411" s="1028"/>
      <c r="O411" s="1028"/>
      <c r="P411" s="289" t="s">
        <v>492</v>
      </c>
    </row>
    <row r="412" spans="1:16" x14ac:dyDescent="0.3">
      <c r="A412" s="246"/>
      <c r="B412" s="247"/>
      <c r="C412" s="248"/>
      <c r="D412" s="581"/>
      <c r="E412" s="1034"/>
      <c r="F412" s="239" t="s">
        <v>493</v>
      </c>
      <c r="G412" s="305" t="s">
        <v>210</v>
      </c>
      <c r="H412" s="886"/>
      <c r="I412" s="887"/>
      <c r="J412" s="1028"/>
      <c r="K412" s="1028"/>
      <c r="L412" s="1028"/>
      <c r="M412" s="1031"/>
      <c r="N412" s="1028"/>
      <c r="O412" s="1028"/>
      <c r="P412" s="289" t="s">
        <v>405</v>
      </c>
    </row>
    <row r="413" spans="1:16" x14ac:dyDescent="0.3">
      <c r="A413" s="246"/>
      <c r="B413" s="247"/>
      <c r="C413" s="248"/>
      <c r="D413" s="581"/>
      <c r="E413" s="1034"/>
      <c r="F413" s="239" t="s">
        <v>376</v>
      </c>
      <c r="G413" s="305" t="s">
        <v>210</v>
      </c>
      <c r="H413" s="886"/>
      <c r="I413" s="887"/>
      <c r="J413" s="1028"/>
      <c r="K413" s="1028"/>
      <c r="L413" s="1028"/>
      <c r="M413" s="1031"/>
      <c r="N413" s="1028"/>
      <c r="O413" s="1028"/>
      <c r="P413" s="289" t="s">
        <v>505</v>
      </c>
    </row>
    <row r="414" spans="1:16" x14ac:dyDescent="0.3">
      <c r="A414" s="246"/>
      <c r="B414" s="247"/>
      <c r="C414" s="248"/>
      <c r="D414" s="581"/>
      <c r="E414" s="1034"/>
      <c r="F414" s="239" t="s">
        <v>355</v>
      </c>
      <c r="G414" s="305" t="s">
        <v>210</v>
      </c>
      <c r="H414" s="886"/>
      <c r="I414" s="887"/>
      <c r="J414" s="1028"/>
      <c r="K414" s="1028"/>
      <c r="L414" s="1028"/>
      <c r="M414" s="1031"/>
      <c r="N414" s="1028"/>
      <c r="O414" s="1028"/>
      <c r="P414" s="289" t="s">
        <v>433</v>
      </c>
    </row>
    <row r="415" spans="1:16" ht="30" x14ac:dyDescent="0.3">
      <c r="A415" s="246"/>
      <c r="B415" s="247"/>
      <c r="C415" s="248"/>
      <c r="D415" s="581"/>
      <c r="E415" s="1034"/>
      <c r="F415" s="239" t="s">
        <v>470</v>
      </c>
      <c r="G415" s="305" t="s">
        <v>210</v>
      </c>
      <c r="H415" s="886"/>
      <c r="I415" s="887"/>
      <c r="J415" s="1028"/>
      <c r="K415" s="1028"/>
      <c r="L415" s="1028"/>
      <c r="M415" s="1031"/>
      <c r="N415" s="1028"/>
      <c r="O415" s="1028"/>
      <c r="P415" s="289" t="s">
        <v>499</v>
      </c>
    </row>
    <row r="416" spans="1:16" x14ac:dyDescent="0.3">
      <c r="A416" s="246"/>
      <c r="B416" s="247"/>
      <c r="C416" s="248"/>
      <c r="D416" s="581"/>
      <c r="E416" s="1033" t="s">
        <v>285</v>
      </c>
      <c r="F416" s="239" t="s">
        <v>504</v>
      </c>
      <c r="G416" s="305" t="s">
        <v>210</v>
      </c>
      <c r="H416" s="886"/>
      <c r="I416" s="887"/>
      <c r="J416" s="1027"/>
      <c r="K416" s="1027"/>
      <c r="L416" s="1027"/>
      <c r="M416" s="1030"/>
      <c r="N416" s="1027"/>
      <c r="O416" s="1027"/>
      <c r="P416" s="289" t="s">
        <v>405</v>
      </c>
    </row>
    <row r="417" spans="1:16" x14ac:dyDescent="0.3">
      <c r="A417" s="246"/>
      <c r="B417" s="247"/>
      <c r="C417" s="248"/>
      <c r="D417" s="581"/>
      <c r="E417" s="1034"/>
      <c r="F417" s="239" t="s">
        <v>437</v>
      </c>
      <c r="G417" s="305" t="s">
        <v>210</v>
      </c>
      <c r="H417" s="886"/>
      <c r="I417" s="887"/>
      <c r="J417" s="1028"/>
      <c r="K417" s="1028"/>
      <c r="L417" s="1028"/>
      <c r="M417" s="1031"/>
      <c r="N417" s="1028"/>
      <c r="O417" s="1028"/>
      <c r="P417" s="289" t="s">
        <v>405</v>
      </c>
    </row>
    <row r="418" spans="1:16" ht="45" x14ac:dyDescent="0.3">
      <c r="A418" s="246"/>
      <c r="B418" s="247"/>
      <c r="C418" s="248"/>
      <c r="D418" s="581"/>
      <c r="E418" s="1034"/>
      <c r="F418" s="239" t="s">
        <v>488</v>
      </c>
      <c r="G418" s="305" t="s">
        <v>210</v>
      </c>
      <c r="H418" s="886"/>
      <c r="I418" s="887"/>
      <c r="J418" s="1028"/>
      <c r="K418" s="1028"/>
      <c r="L418" s="1028"/>
      <c r="M418" s="1031"/>
      <c r="N418" s="1028"/>
      <c r="O418" s="1028"/>
      <c r="P418" s="289" t="s">
        <v>405</v>
      </c>
    </row>
    <row r="419" spans="1:16" ht="45" x14ac:dyDescent="0.3">
      <c r="A419" s="246"/>
      <c r="B419" s="247"/>
      <c r="C419" s="248"/>
      <c r="D419" s="581"/>
      <c r="E419" s="1034"/>
      <c r="F419" s="239" t="s">
        <v>489</v>
      </c>
      <c r="G419" s="305" t="s">
        <v>210</v>
      </c>
      <c r="H419" s="886"/>
      <c r="I419" s="887"/>
      <c r="J419" s="1028"/>
      <c r="K419" s="1028"/>
      <c r="L419" s="1028"/>
      <c r="M419" s="1031"/>
      <c r="N419" s="1028"/>
      <c r="O419" s="1028"/>
      <c r="P419" s="289" t="s">
        <v>405</v>
      </c>
    </row>
    <row r="420" spans="1:16" ht="30" x14ac:dyDescent="0.3">
      <c r="A420" s="246"/>
      <c r="B420" s="247"/>
      <c r="C420" s="248"/>
      <c r="D420" s="581"/>
      <c r="E420" s="1034"/>
      <c r="F420" s="239" t="s">
        <v>490</v>
      </c>
      <c r="G420" s="305" t="s">
        <v>210</v>
      </c>
      <c r="H420" s="886"/>
      <c r="I420" s="887"/>
      <c r="J420" s="1028"/>
      <c r="K420" s="1028"/>
      <c r="L420" s="1028"/>
      <c r="M420" s="1031"/>
      <c r="N420" s="1028"/>
      <c r="O420" s="1028"/>
      <c r="P420" s="289" t="s">
        <v>405</v>
      </c>
    </row>
    <row r="421" spans="1:16" x14ac:dyDescent="0.3">
      <c r="A421" s="246"/>
      <c r="B421" s="247"/>
      <c r="C421" s="248"/>
      <c r="D421" s="581"/>
      <c r="E421" s="1034"/>
      <c r="F421" s="239" t="s">
        <v>491</v>
      </c>
      <c r="G421" s="305" t="s">
        <v>210</v>
      </c>
      <c r="H421" s="886"/>
      <c r="I421" s="887"/>
      <c r="J421" s="1028"/>
      <c r="K421" s="1028"/>
      <c r="L421" s="1028"/>
      <c r="M421" s="1031"/>
      <c r="N421" s="1028"/>
      <c r="O421" s="1028"/>
      <c r="P421" s="289" t="s">
        <v>492</v>
      </c>
    </row>
    <row r="422" spans="1:16" x14ac:dyDescent="0.3">
      <c r="A422" s="246"/>
      <c r="B422" s="247"/>
      <c r="C422" s="248"/>
      <c r="D422" s="581"/>
      <c r="E422" s="1034"/>
      <c r="F422" s="239" t="s">
        <v>493</v>
      </c>
      <c r="G422" s="305" t="s">
        <v>210</v>
      </c>
      <c r="H422" s="886"/>
      <c r="I422" s="887"/>
      <c r="J422" s="1028"/>
      <c r="K422" s="1028"/>
      <c r="L422" s="1028"/>
      <c r="M422" s="1031"/>
      <c r="N422" s="1028"/>
      <c r="O422" s="1028"/>
      <c r="P422" s="289" t="s">
        <v>405</v>
      </c>
    </row>
    <row r="423" spans="1:16" x14ac:dyDescent="0.3">
      <c r="A423" s="246"/>
      <c r="B423" s="247"/>
      <c r="C423" s="248"/>
      <c r="D423" s="581"/>
      <c r="E423" s="1034"/>
      <c r="F423" s="239" t="s">
        <v>376</v>
      </c>
      <c r="G423" s="305" t="s">
        <v>210</v>
      </c>
      <c r="H423" s="886"/>
      <c r="I423" s="887"/>
      <c r="J423" s="1028"/>
      <c r="K423" s="1028"/>
      <c r="L423" s="1028"/>
      <c r="M423" s="1031"/>
      <c r="N423" s="1028"/>
      <c r="O423" s="1028"/>
      <c r="P423" s="289" t="s">
        <v>505</v>
      </c>
    </row>
    <row r="424" spans="1:16" x14ac:dyDescent="0.3">
      <c r="A424" s="246"/>
      <c r="B424" s="247"/>
      <c r="C424" s="248"/>
      <c r="D424" s="581"/>
      <c r="E424" s="1034"/>
      <c r="F424" s="239" t="s">
        <v>355</v>
      </c>
      <c r="G424" s="305" t="s">
        <v>210</v>
      </c>
      <c r="H424" s="886"/>
      <c r="I424" s="887"/>
      <c r="J424" s="1028"/>
      <c r="K424" s="1028"/>
      <c r="L424" s="1028"/>
      <c r="M424" s="1031"/>
      <c r="N424" s="1028"/>
      <c r="O424" s="1028"/>
      <c r="P424" s="289" t="s">
        <v>433</v>
      </c>
    </row>
    <row r="425" spans="1:16" ht="30" x14ac:dyDescent="0.3">
      <c r="A425" s="246"/>
      <c r="B425" s="247"/>
      <c r="C425" s="248"/>
      <c r="D425" s="581"/>
      <c r="E425" s="1035"/>
      <c r="F425" s="239" t="s">
        <v>470</v>
      </c>
      <c r="G425" s="305" t="s">
        <v>210</v>
      </c>
      <c r="H425" s="886"/>
      <c r="I425" s="887"/>
      <c r="J425" s="1028"/>
      <c r="K425" s="1028"/>
      <c r="L425" s="1028"/>
      <c r="M425" s="1031"/>
      <c r="N425" s="1028"/>
      <c r="O425" s="1028"/>
      <c r="P425" s="289" t="s">
        <v>499</v>
      </c>
    </row>
    <row r="426" spans="1:16" s="156" customFormat="1" ht="30" customHeight="1" x14ac:dyDescent="0.2">
      <c r="A426" s="588"/>
      <c r="B426" s="457"/>
      <c r="C426" s="604"/>
      <c r="D426" s="605"/>
      <c r="E426" s="606" t="s">
        <v>135</v>
      </c>
      <c r="F426" s="607" t="s">
        <v>139</v>
      </c>
      <c r="G426" s="608"/>
      <c r="H426" s="608"/>
      <c r="I426" s="600"/>
      <c r="J426" s="610"/>
      <c r="K426" s="447"/>
      <c r="L426" s="436"/>
      <c r="M426" s="611"/>
      <c r="N426" s="602">
        <f>SUM(N427:N446)</f>
        <v>0</v>
      </c>
      <c r="O426" s="602"/>
      <c r="P426" s="603" t="s">
        <v>506</v>
      </c>
    </row>
    <row r="427" spans="1:16" x14ac:dyDescent="0.3">
      <c r="A427" s="246"/>
      <c r="B427" s="247"/>
      <c r="C427" s="248"/>
      <c r="D427" s="581"/>
      <c r="E427" s="1033" t="s">
        <v>284</v>
      </c>
      <c r="F427" s="239" t="s">
        <v>504</v>
      </c>
      <c r="G427" s="305" t="s">
        <v>210</v>
      </c>
      <c r="H427" s="886"/>
      <c r="I427" s="887"/>
      <c r="J427" s="1027"/>
      <c r="K427" s="1027"/>
      <c r="L427" s="1027"/>
      <c r="M427" s="1030"/>
      <c r="N427" s="1027"/>
      <c r="O427" s="1027"/>
      <c r="P427" s="289" t="s">
        <v>405</v>
      </c>
    </row>
    <row r="428" spans="1:16" x14ac:dyDescent="0.3">
      <c r="A428" s="246"/>
      <c r="B428" s="247"/>
      <c r="C428" s="248"/>
      <c r="D428" s="581"/>
      <c r="E428" s="1034"/>
      <c r="F428" s="239" t="s">
        <v>437</v>
      </c>
      <c r="G428" s="305" t="s">
        <v>210</v>
      </c>
      <c r="H428" s="886"/>
      <c r="I428" s="887"/>
      <c r="J428" s="1028"/>
      <c r="K428" s="1028"/>
      <c r="L428" s="1028"/>
      <c r="M428" s="1031"/>
      <c r="N428" s="1028"/>
      <c r="O428" s="1028"/>
      <c r="P428" s="289" t="s">
        <v>405</v>
      </c>
    </row>
    <row r="429" spans="1:16" ht="45" x14ac:dyDescent="0.3">
      <c r="A429" s="246"/>
      <c r="B429" s="247"/>
      <c r="C429" s="248"/>
      <c r="D429" s="581"/>
      <c r="E429" s="1034"/>
      <c r="F429" s="239" t="s">
        <v>488</v>
      </c>
      <c r="G429" s="305" t="s">
        <v>210</v>
      </c>
      <c r="H429" s="886"/>
      <c r="I429" s="887"/>
      <c r="J429" s="1028"/>
      <c r="K429" s="1028"/>
      <c r="L429" s="1028"/>
      <c r="M429" s="1031"/>
      <c r="N429" s="1028"/>
      <c r="O429" s="1028"/>
      <c r="P429" s="289" t="s">
        <v>405</v>
      </c>
    </row>
    <row r="430" spans="1:16" ht="45" x14ac:dyDescent="0.3">
      <c r="A430" s="246"/>
      <c r="B430" s="247"/>
      <c r="C430" s="248"/>
      <c r="D430" s="581"/>
      <c r="E430" s="1034"/>
      <c r="F430" s="239" t="s">
        <v>489</v>
      </c>
      <c r="G430" s="305" t="s">
        <v>210</v>
      </c>
      <c r="H430" s="886"/>
      <c r="I430" s="887"/>
      <c r="J430" s="1028"/>
      <c r="K430" s="1028"/>
      <c r="L430" s="1028"/>
      <c r="M430" s="1031"/>
      <c r="N430" s="1028"/>
      <c r="O430" s="1028"/>
      <c r="P430" s="289" t="s">
        <v>405</v>
      </c>
    </row>
    <row r="431" spans="1:16" ht="30" x14ac:dyDescent="0.3">
      <c r="A431" s="246"/>
      <c r="B431" s="247"/>
      <c r="C431" s="248"/>
      <c r="D431" s="581"/>
      <c r="E431" s="1034"/>
      <c r="F431" s="239" t="s">
        <v>490</v>
      </c>
      <c r="G431" s="305" t="s">
        <v>210</v>
      </c>
      <c r="H431" s="886"/>
      <c r="I431" s="887"/>
      <c r="J431" s="1028"/>
      <c r="K431" s="1028"/>
      <c r="L431" s="1028"/>
      <c r="M431" s="1031"/>
      <c r="N431" s="1028"/>
      <c r="O431" s="1028"/>
      <c r="P431" s="289" t="s">
        <v>405</v>
      </c>
    </row>
    <row r="432" spans="1:16" x14ac:dyDescent="0.3">
      <c r="A432" s="246"/>
      <c r="B432" s="247"/>
      <c r="C432" s="248"/>
      <c r="D432" s="581"/>
      <c r="E432" s="1034"/>
      <c r="F432" s="239" t="s">
        <v>491</v>
      </c>
      <c r="G432" s="305" t="s">
        <v>210</v>
      </c>
      <c r="H432" s="886"/>
      <c r="I432" s="887"/>
      <c r="J432" s="1028"/>
      <c r="K432" s="1028"/>
      <c r="L432" s="1028"/>
      <c r="M432" s="1031"/>
      <c r="N432" s="1028"/>
      <c r="O432" s="1028"/>
      <c r="P432" s="289" t="s">
        <v>492</v>
      </c>
    </row>
    <row r="433" spans="1:16" x14ac:dyDescent="0.3">
      <c r="A433" s="246"/>
      <c r="B433" s="247"/>
      <c r="C433" s="248"/>
      <c r="D433" s="581"/>
      <c r="E433" s="1034"/>
      <c r="F433" s="239" t="s">
        <v>493</v>
      </c>
      <c r="G433" s="305" t="s">
        <v>210</v>
      </c>
      <c r="H433" s="886"/>
      <c r="I433" s="887"/>
      <c r="J433" s="1028"/>
      <c r="K433" s="1028"/>
      <c r="L433" s="1028"/>
      <c r="M433" s="1031"/>
      <c r="N433" s="1028"/>
      <c r="O433" s="1028"/>
      <c r="P433" s="289" t="s">
        <v>405</v>
      </c>
    </row>
    <row r="434" spans="1:16" x14ac:dyDescent="0.3">
      <c r="A434" s="246"/>
      <c r="B434" s="247"/>
      <c r="C434" s="248"/>
      <c r="D434" s="581"/>
      <c r="E434" s="1034"/>
      <c r="F434" s="239" t="s">
        <v>376</v>
      </c>
      <c r="G434" s="305" t="s">
        <v>210</v>
      </c>
      <c r="H434" s="886"/>
      <c r="I434" s="887"/>
      <c r="J434" s="1028"/>
      <c r="K434" s="1028"/>
      <c r="L434" s="1028"/>
      <c r="M434" s="1031"/>
      <c r="N434" s="1028"/>
      <c r="O434" s="1028"/>
      <c r="P434" s="289" t="s">
        <v>505</v>
      </c>
    </row>
    <row r="435" spans="1:16" x14ac:dyDescent="0.3">
      <c r="A435" s="246"/>
      <c r="B435" s="247"/>
      <c r="C435" s="248"/>
      <c r="D435" s="581"/>
      <c r="E435" s="1034"/>
      <c r="F435" s="239" t="s">
        <v>355</v>
      </c>
      <c r="G435" s="305" t="s">
        <v>210</v>
      </c>
      <c r="H435" s="886"/>
      <c r="I435" s="887"/>
      <c r="J435" s="1028"/>
      <c r="K435" s="1028"/>
      <c r="L435" s="1028"/>
      <c r="M435" s="1031"/>
      <c r="N435" s="1028"/>
      <c r="O435" s="1028"/>
      <c r="P435" s="289" t="s">
        <v>433</v>
      </c>
    </row>
    <row r="436" spans="1:16" ht="30" x14ac:dyDescent="0.3">
      <c r="A436" s="246"/>
      <c r="B436" s="247"/>
      <c r="C436" s="248"/>
      <c r="D436" s="581"/>
      <c r="E436" s="1034"/>
      <c r="F436" s="239" t="s">
        <v>470</v>
      </c>
      <c r="G436" s="305" t="s">
        <v>210</v>
      </c>
      <c r="H436" s="886"/>
      <c r="I436" s="887"/>
      <c r="J436" s="1028"/>
      <c r="K436" s="1028"/>
      <c r="L436" s="1028"/>
      <c r="M436" s="1031"/>
      <c r="N436" s="1028"/>
      <c r="O436" s="1028"/>
      <c r="P436" s="289" t="s">
        <v>499</v>
      </c>
    </row>
    <row r="437" spans="1:16" x14ac:dyDescent="0.3">
      <c r="A437" s="246"/>
      <c r="B437" s="247"/>
      <c r="C437" s="248"/>
      <c r="D437" s="581"/>
      <c r="E437" s="1033" t="s">
        <v>285</v>
      </c>
      <c r="F437" s="239" t="s">
        <v>504</v>
      </c>
      <c r="G437" s="305" t="s">
        <v>210</v>
      </c>
      <c r="H437" s="886"/>
      <c r="I437" s="887"/>
      <c r="J437" s="1027"/>
      <c r="K437" s="1027"/>
      <c r="L437" s="1027"/>
      <c r="M437" s="1030"/>
      <c r="N437" s="1027"/>
      <c r="O437" s="1027"/>
      <c r="P437" s="289" t="s">
        <v>405</v>
      </c>
    </row>
    <row r="438" spans="1:16" x14ac:dyDescent="0.3">
      <c r="A438" s="246"/>
      <c r="B438" s="247"/>
      <c r="C438" s="248"/>
      <c r="D438" s="581"/>
      <c r="E438" s="1034"/>
      <c r="F438" s="239" t="s">
        <v>437</v>
      </c>
      <c r="G438" s="305" t="s">
        <v>210</v>
      </c>
      <c r="H438" s="886"/>
      <c r="I438" s="887"/>
      <c r="J438" s="1028"/>
      <c r="K438" s="1028"/>
      <c r="L438" s="1028"/>
      <c r="M438" s="1031"/>
      <c r="N438" s="1028"/>
      <c r="O438" s="1028"/>
      <c r="P438" s="289" t="s">
        <v>405</v>
      </c>
    </row>
    <row r="439" spans="1:16" ht="45" x14ac:dyDescent="0.3">
      <c r="A439" s="246"/>
      <c r="B439" s="247"/>
      <c r="C439" s="248"/>
      <c r="D439" s="581"/>
      <c r="E439" s="1034"/>
      <c r="F439" s="239" t="s">
        <v>488</v>
      </c>
      <c r="G439" s="305" t="s">
        <v>210</v>
      </c>
      <c r="H439" s="886"/>
      <c r="I439" s="887"/>
      <c r="J439" s="1028"/>
      <c r="K439" s="1028"/>
      <c r="L439" s="1028"/>
      <c r="M439" s="1031"/>
      <c r="N439" s="1028"/>
      <c r="O439" s="1028"/>
      <c r="P439" s="289" t="s">
        <v>405</v>
      </c>
    </row>
    <row r="440" spans="1:16" ht="45" x14ac:dyDescent="0.3">
      <c r="A440" s="246"/>
      <c r="B440" s="247"/>
      <c r="C440" s="248"/>
      <c r="D440" s="581"/>
      <c r="E440" s="1034"/>
      <c r="F440" s="239" t="s">
        <v>489</v>
      </c>
      <c r="G440" s="305" t="s">
        <v>210</v>
      </c>
      <c r="H440" s="886"/>
      <c r="I440" s="887"/>
      <c r="J440" s="1028"/>
      <c r="K440" s="1028"/>
      <c r="L440" s="1028"/>
      <c r="M440" s="1031"/>
      <c r="N440" s="1028"/>
      <c r="O440" s="1028"/>
      <c r="P440" s="289" t="s">
        <v>405</v>
      </c>
    </row>
    <row r="441" spans="1:16" ht="30" x14ac:dyDescent="0.3">
      <c r="A441" s="246"/>
      <c r="B441" s="247"/>
      <c r="C441" s="248"/>
      <c r="D441" s="581"/>
      <c r="E441" s="1034"/>
      <c r="F441" s="239" t="s">
        <v>490</v>
      </c>
      <c r="G441" s="305" t="s">
        <v>210</v>
      </c>
      <c r="H441" s="886"/>
      <c r="I441" s="887"/>
      <c r="J441" s="1028"/>
      <c r="K441" s="1028"/>
      <c r="L441" s="1028"/>
      <c r="M441" s="1031"/>
      <c r="N441" s="1028"/>
      <c r="O441" s="1028"/>
      <c r="P441" s="289" t="s">
        <v>405</v>
      </c>
    </row>
    <row r="442" spans="1:16" ht="21" customHeight="1" x14ac:dyDescent="0.3">
      <c r="A442" s="246"/>
      <c r="B442" s="247"/>
      <c r="C442" s="248"/>
      <c r="D442" s="581"/>
      <c r="E442" s="1034"/>
      <c r="F442" s="239" t="s">
        <v>491</v>
      </c>
      <c r="G442" s="305" t="s">
        <v>210</v>
      </c>
      <c r="H442" s="886"/>
      <c r="I442" s="887"/>
      <c r="J442" s="1028"/>
      <c r="K442" s="1028"/>
      <c r="L442" s="1028"/>
      <c r="M442" s="1031"/>
      <c r="N442" s="1028"/>
      <c r="O442" s="1028"/>
      <c r="P442" s="289" t="s">
        <v>492</v>
      </c>
    </row>
    <row r="443" spans="1:16" x14ac:dyDescent="0.3">
      <c r="A443" s="246"/>
      <c r="B443" s="247"/>
      <c r="C443" s="248"/>
      <c r="D443" s="581"/>
      <c r="E443" s="1034"/>
      <c r="F443" s="239" t="s">
        <v>493</v>
      </c>
      <c r="G443" s="305" t="s">
        <v>210</v>
      </c>
      <c r="H443" s="886"/>
      <c r="I443" s="887"/>
      <c r="J443" s="1028"/>
      <c r="K443" s="1028"/>
      <c r="L443" s="1028"/>
      <c r="M443" s="1031"/>
      <c r="N443" s="1028"/>
      <c r="O443" s="1028"/>
      <c r="P443" s="289" t="s">
        <v>405</v>
      </c>
    </row>
    <row r="444" spans="1:16" x14ac:dyDescent="0.3">
      <c r="A444" s="246"/>
      <c r="B444" s="247"/>
      <c r="C444" s="248"/>
      <c r="D444" s="581"/>
      <c r="E444" s="1034"/>
      <c r="F444" s="239" t="s">
        <v>376</v>
      </c>
      <c r="G444" s="305" t="s">
        <v>210</v>
      </c>
      <c r="H444" s="886"/>
      <c r="I444" s="887"/>
      <c r="J444" s="1028"/>
      <c r="K444" s="1028"/>
      <c r="L444" s="1028"/>
      <c r="M444" s="1031"/>
      <c r="N444" s="1028"/>
      <c r="O444" s="1028"/>
      <c r="P444" s="289" t="s">
        <v>505</v>
      </c>
    </row>
    <row r="445" spans="1:16" x14ac:dyDescent="0.3">
      <c r="A445" s="246"/>
      <c r="B445" s="247"/>
      <c r="C445" s="248"/>
      <c r="D445" s="581"/>
      <c r="E445" s="1034"/>
      <c r="F445" s="239" t="s">
        <v>355</v>
      </c>
      <c r="G445" s="305" t="s">
        <v>210</v>
      </c>
      <c r="H445" s="886"/>
      <c r="I445" s="887"/>
      <c r="J445" s="1028"/>
      <c r="K445" s="1028"/>
      <c r="L445" s="1028"/>
      <c r="M445" s="1031"/>
      <c r="N445" s="1028"/>
      <c r="O445" s="1028"/>
      <c r="P445" s="289" t="s">
        <v>433</v>
      </c>
    </row>
    <row r="446" spans="1:16" ht="30" x14ac:dyDescent="0.3">
      <c r="A446" s="246"/>
      <c r="B446" s="247"/>
      <c r="C446" s="248"/>
      <c r="D446" s="612"/>
      <c r="E446" s="1035"/>
      <c r="F446" s="239" t="s">
        <v>470</v>
      </c>
      <c r="G446" s="305" t="s">
        <v>210</v>
      </c>
      <c r="H446" s="886"/>
      <c r="I446" s="887"/>
      <c r="J446" s="1028"/>
      <c r="K446" s="1028"/>
      <c r="L446" s="1028"/>
      <c r="M446" s="1031"/>
      <c r="N446" s="1028"/>
      <c r="O446" s="1028"/>
      <c r="P446" s="289" t="s">
        <v>499</v>
      </c>
    </row>
    <row r="447" spans="1:16" ht="38.25" customHeight="1" x14ac:dyDescent="0.3">
      <c r="A447" s="250"/>
      <c r="B447" s="247"/>
      <c r="C447" s="293"/>
      <c r="D447" s="595" t="s">
        <v>25</v>
      </c>
      <c r="E447" s="989" t="s">
        <v>295</v>
      </c>
      <c r="F447" s="990"/>
      <c r="G447" s="990"/>
      <c r="H447" s="990"/>
      <c r="I447" s="991"/>
      <c r="J447" s="571"/>
      <c r="K447" s="596"/>
      <c r="L447" s="596"/>
      <c r="M447" s="596"/>
      <c r="N447" s="75">
        <f>N448+N465</f>
        <v>0</v>
      </c>
      <c r="O447" s="75"/>
      <c r="P447" s="255"/>
    </row>
    <row r="448" spans="1:16" s="156" customFormat="1" ht="30" customHeight="1" x14ac:dyDescent="0.2">
      <c r="A448" s="588"/>
      <c r="B448" s="457"/>
      <c r="C448" s="585"/>
      <c r="D448" s="586"/>
      <c r="E448" s="447" t="s">
        <v>133</v>
      </c>
      <c r="F448" s="598" t="s">
        <v>136</v>
      </c>
      <c r="G448" s="599"/>
      <c r="H448" s="599"/>
      <c r="I448" s="600"/>
      <c r="J448" s="598"/>
      <c r="K448" s="601"/>
      <c r="L448" s="601"/>
      <c r="M448" s="601"/>
      <c r="N448" s="602">
        <f>SUM(N449:N464)</f>
        <v>0</v>
      </c>
      <c r="O448" s="602"/>
      <c r="P448" s="603" t="s">
        <v>506</v>
      </c>
    </row>
    <row r="449" spans="1:16" ht="21" customHeight="1" x14ac:dyDescent="0.3">
      <c r="A449" s="246"/>
      <c r="B449" s="247"/>
      <c r="C449" s="248"/>
      <c r="D449" s="581"/>
      <c r="E449" s="1033" t="s">
        <v>284</v>
      </c>
      <c r="F449" s="239" t="s">
        <v>472</v>
      </c>
      <c r="G449" s="305" t="s">
        <v>210</v>
      </c>
      <c r="H449" s="886"/>
      <c r="I449" s="887"/>
      <c r="J449" s="1027"/>
      <c r="K449" s="1027"/>
      <c r="L449" s="1027"/>
      <c r="M449" s="1030"/>
      <c r="N449" s="1027"/>
      <c r="O449" s="1027"/>
      <c r="P449" s="289" t="s">
        <v>405</v>
      </c>
    </row>
    <row r="450" spans="1:16" ht="21" customHeight="1" x14ac:dyDescent="0.3">
      <c r="A450" s="246"/>
      <c r="B450" s="247"/>
      <c r="C450" s="248"/>
      <c r="D450" s="581"/>
      <c r="E450" s="1034"/>
      <c r="F450" s="239" t="s">
        <v>437</v>
      </c>
      <c r="G450" s="305" t="s">
        <v>210</v>
      </c>
      <c r="H450" s="886"/>
      <c r="I450" s="887"/>
      <c r="J450" s="1028"/>
      <c r="K450" s="1028"/>
      <c r="L450" s="1028"/>
      <c r="M450" s="1031"/>
      <c r="N450" s="1028"/>
      <c r="O450" s="1028"/>
      <c r="P450" s="289" t="s">
        <v>405</v>
      </c>
    </row>
    <row r="451" spans="1:16" ht="45" x14ac:dyDescent="0.3">
      <c r="A451" s="246"/>
      <c r="B451" s="247"/>
      <c r="C451" s="248"/>
      <c r="D451" s="581"/>
      <c r="E451" s="1034"/>
      <c r="F451" s="239" t="s">
        <v>488</v>
      </c>
      <c r="G451" s="305" t="s">
        <v>210</v>
      </c>
      <c r="H451" s="886"/>
      <c r="I451" s="887"/>
      <c r="J451" s="1028"/>
      <c r="K451" s="1028"/>
      <c r="L451" s="1028"/>
      <c r="M451" s="1031"/>
      <c r="N451" s="1028"/>
      <c r="O451" s="1028"/>
      <c r="P451" s="289" t="s">
        <v>405</v>
      </c>
    </row>
    <row r="452" spans="1:16" ht="45" x14ac:dyDescent="0.3">
      <c r="A452" s="246"/>
      <c r="B452" s="247"/>
      <c r="C452" s="248"/>
      <c r="D452" s="581"/>
      <c r="E452" s="1034"/>
      <c r="F452" s="239" t="s">
        <v>489</v>
      </c>
      <c r="G452" s="305" t="s">
        <v>210</v>
      </c>
      <c r="H452" s="886"/>
      <c r="I452" s="887"/>
      <c r="J452" s="1028"/>
      <c r="K452" s="1028"/>
      <c r="L452" s="1028"/>
      <c r="M452" s="1031"/>
      <c r="N452" s="1028"/>
      <c r="O452" s="1028"/>
      <c r="P452" s="289" t="s">
        <v>405</v>
      </c>
    </row>
    <row r="453" spans="1:16" ht="30" x14ac:dyDescent="0.3">
      <c r="A453" s="246"/>
      <c r="B453" s="247"/>
      <c r="C453" s="248"/>
      <c r="D453" s="581"/>
      <c r="E453" s="1034"/>
      <c r="F453" s="239" t="s">
        <v>490</v>
      </c>
      <c r="G453" s="305" t="s">
        <v>210</v>
      </c>
      <c r="H453" s="886"/>
      <c r="I453" s="887"/>
      <c r="J453" s="1028"/>
      <c r="K453" s="1028"/>
      <c r="L453" s="1028"/>
      <c r="M453" s="1031"/>
      <c r="N453" s="1028"/>
      <c r="O453" s="1028"/>
      <c r="P453" s="289" t="s">
        <v>405</v>
      </c>
    </row>
    <row r="454" spans="1:16" ht="30" x14ac:dyDescent="0.3">
      <c r="A454" s="246"/>
      <c r="B454" s="247"/>
      <c r="C454" s="248"/>
      <c r="D454" s="581"/>
      <c r="E454" s="1034"/>
      <c r="F454" s="239" t="s">
        <v>507</v>
      </c>
      <c r="G454" s="305" t="s">
        <v>210</v>
      </c>
      <c r="H454" s="886"/>
      <c r="I454" s="887"/>
      <c r="J454" s="1028"/>
      <c r="K454" s="1028"/>
      <c r="L454" s="1028"/>
      <c r="M454" s="1031"/>
      <c r="N454" s="1028"/>
      <c r="O454" s="1028"/>
      <c r="P454" s="289" t="s">
        <v>508</v>
      </c>
    </row>
    <row r="455" spans="1:16" x14ac:dyDescent="0.3">
      <c r="A455" s="246"/>
      <c r="B455" s="247"/>
      <c r="C455" s="248"/>
      <c r="D455" s="581"/>
      <c r="E455" s="1034"/>
      <c r="F455" s="239" t="s">
        <v>376</v>
      </c>
      <c r="G455" s="305" t="s">
        <v>210</v>
      </c>
      <c r="H455" s="886"/>
      <c r="I455" s="887"/>
      <c r="J455" s="1028"/>
      <c r="K455" s="1028"/>
      <c r="L455" s="1028"/>
      <c r="M455" s="1031"/>
      <c r="N455" s="1028"/>
      <c r="O455" s="1028"/>
      <c r="P455" s="289" t="s">
        <v>509</v>
      </c>
    </row>
    <row r="456" spans="1:16" x14ac:dyDescent="0.3">
      <c r="A456" s="246"/>
      <c r="B456" s="247"/>
      <c r="C456" s="248"/>
      <c r="D456" s="581"/>
      <c r="E456" s="1034"/>
      <c r="F456" s="239" t="s">
        <v>355</v>
      </c>
      <c r="G456" s="305" t="s">
        <v>210</v>
      </c>
      <c r="H456" s="886"/>
      <c r="I456" s="887"/>
      <c r="J456" s="1028"/>
      <c r="K456" s="1028"/>
      <c r="L456" s="1028"/>
      <c r="M456" s="1031"/>
      <c r="N456" s="1028"/>
      <c r="O456" s="1028"/>
      <c r="P456" s="289" t="s">
        <v>433</v>
      </c>
    </row>
    <row r="457" spans="1:16" x14ac:dyDescent="0.3">
      <c r="A457" s="246"/>
      <c r="B457" s="247"/>
      <c r="C457" s="248"/>
      <c r="D457" s="581"/>
      <c r="E457" s="1033" t="s">
        <v>285</v>
      </c>
      <c r="F457" s="239" t="s">
        <v>472</v>
      </c>
      <c r="G457" s="305" t="s">
        <v>210</v>
      </c>
      <c r="H457" s="886"/>
      <c r="I457" s="887"/>
      <c r="J457" s="1027"/>
      <c r="K457" s="1027"/>
      <c r="L457" s="1027"/>
      <c r="M457" s="1030"/>
      <c r="N457" s="1027"/>
      <c r="O457" s="1027"/>
      <c r="P457" s="289" t="s">
        <v>405</v>
      </c>
    </row>
    <row r="458" spans="1:16" x14ac:dyDescent="0.3">
      <c r="A458" s="246"/>
      <c r="B458" s="247"/>
      <c r="C458" s="248"/>
      <c r="D458" s="581"/>
      <c r="E458" s="1034"/>
      <c r="F458" s="239" t="s">
        <v>437</v>
      </c>
      <c r="G458" s="305" t="s">
        <v>210</v>
      </c>
      <c r="H458" s="886"/>
      <c r="I458" s="887"/>
      <c r="J458" s="1028"/>
      <c r="K458" s="1028"/>
      <c r="L458" s="1028"/>
      <c r="M458" s="1031"/>
      <c r="N458" s="1028"/>
      <c r="O458" s="1028"/>
      <c r="P458" s="289" t="s">
        <v>405</v>
      </c>
    </row>
    <row r="459" spans="1:16" ht="45" x14ac:dyDescent="0.3">
      <c r="A459" s="246"/>
      <c r="B459" s="247"/>
      <c r="C459" s="248"/>
      <c r="D459" s="581"/>
      <c r="E459" s="1034"/>
      <c r="F459" s="239" t="s">
        <v>488</v>
      </c>
      <c r="G459" s="305" t="s">
        <v>210</v>
      </c>
      <c r="H459" s="886"/>
      <c r="I459" s="887"/>
      <c r="J459" s="1028"/>
      <c r="K459" s="1028"/>
      <c r="L459" s="1028"/>
      <c r="M459" s="1031"/>
      <c r="N459" s="1028"/>
      <c r="O459" s="1028"/>
      <c r="P459" s="289" t="s">
        <v>405</v>
      </c>
    </row>
    <row r="460" spans="1:16" ht="45" x14ac:dyDescent="0.3">
      <c r="A460" s="246"/>
      <c r="B460" s="247"/>
      <c r="C460" s="248"/>
      <c r="D460" s="581"/>
      <c r="E460" s="1034"/>
      <c r="F460" s="239" t="s">
        <v>489</v>
      </c>
      <c r="G460" s="305" t="s">
        <v>210</v>
      </c>
      <c r="H460" s="886"/>
      <c r="I460" s="887"/>
      <c r="J460" s="1028"/>
      <c r="K460" s="1028"/>
      <c r="L460" s="1028"/>
      <c r="M460" s="1031"/>
      <c r="N460" s="1028"/>
      <c r="O460" s="1028"/>
      <c r="P460" s="289" t="s">
        <v>405</v>
      </c>
    </row>
    <row r="461" spans="1:16" ht="30" x14ac:dyDescent="0.3">
      <c r="A461" s="246"/>
      <c r="B461" s="247"/>
      <c r="C461" s="248"/>
      <c r="D461" s="581"/>
      <c r="E461" s="1034"/>
      <c r="F461" s="239" t="s">
        <v>490</v>
      </c>
      <c r="G461" s="305" t="s">
        <v>210</v>
      </c>
      <c r="H461" s="886"/>
      <c r="I461" s="887"/>
      <c r="J461" s="1028"/>
      <c r="K461" s="1028"/>
      <c r="L461" s="1028"/>
      <c r="M461" s="1031"/>
      <c r="N461" s="1028"/>
      <c r="O461" s="1028"/>
      <c r="P461" s="289" t="s">
        <v>405</v>
      </c>
    </row>
    <row r="462" spans="1:16" ht="30" x14ac:dyDescent="0.3">
      <c r="A462" s="246"/>
      <c r="B462" s="247"/>
      <c r="C462" s="248"/>
      <c r="D462" s="581"/>
      <c r="E462" s="1034"/>
      <c r="F462" s="239" t="s">
        <v>507</v>
      </c>
      <c r="G462" s="305" t="s">
        <v>210</v>
      </c>
      <c r="H462" s="886"/>
      <c r="I462" s="887"/>
      <c r="J462" s="1028"/>
      <c r="K462" s="1028"/>
      <c r="L462" s="1028"/>
      <c r="M462" s="1031"/>
      <c r="N462" s="1028"/>
      <c r="O462" s="1028"/>
      <c r="P462" s="289" t="s">
        <v>508</v>
      </c>
    </row>
    <row r="463" spans="1:16" x14ac:dyDescent="0.3">
      <c r="A463" s="246"/>
      <c r="B463" s="247"/>
      <c r="C463" s="248"/>
      <c r="D463" s="581"/>
      <c r="E463" s="1034"/>
      <c r="F463" s="239" t="s">
        <v>376</v>
      </c>
      <c r="G463" s="305" t="s">
        <v>210</v>
      </c>
      <c r="H463" s="886"/>
      <c r="I463" s="887"/>
      <c r="J463" s="1028"/>
      <c r="K463" s="1028"/>
      <c r="L463" s="1028"/>
      <c r="M463" s="1031"/>
      <c r="N463" s="1028"/>
      <c r="O463" s="1028"/>
      <c r="P463" s="289" t="s">
        <v>509</v>
      </c>
    </row>
    <row r="464" spans="1:16" x14ac:dyDescent="0.3">
      <c r="A464" s="246"/>
      <c r="B464" s="247"/>
      <c r="C464" s="248"/>
      <c r="D464" s="581"/>
      <c r="E464" s="1034"/>
      <c r="F464" s="239" t="s">
        <v>355</v>
      </c>
      <c r="G464" s="305" t="s">
        <v>210</v>
      </c>
      <c r="H464" s="886"/>
      <c r="I464" s="887"/>
      <c r="J464" s="1028"/>
      <c r="K464" s="1028"/>
      <c r="L464" s="1028"/>
      <c r="M464" s="1031"/>
      <c r="N464" s="1028"/>
      <c r="O464" s="1028"/>
      <c r="P464" s="289" t="s">
        <v>433</v>
      </c>
    </row>
    <row r="465" spans="1:16" s="156" customFormat="1" ht="30" customHeight="1" x14ac:dyDescent="0.2">
      <c r="A465" s="588"/>
      <c r="B465" s="457"/>
      <c r="C465" s="604"/>
      <c r="D465" s="605"/>
      <c r="E465" s="606" t="s">
        <v>135</v>
      </c>
      <c r="F465" s="607" t="s">
        <v>139</v>
      </c>
      <c r="G465" s="608"/>
      <c r="H465" s="608"/>
      <c r="I465" s="600"/>
      <c r="J465" s="610"/>
      <c r="K465" s="447"/>
      <c r="L465" s="436"/>
      <c r="M465" s="611"/>
      <c r="N465" s="602">
        <f>SUM(N466:N481)</f>
        <v>0</v>
      </c>
      <c r="O465" s="602"/>
      <c r="P465" s="603" t="s">
        <v>510</v>
      </c>
    </row>
    <row r="466" spans="1:16" x14ac:dyDescent="0.3">
      <c r="A466" s="246"/>
      <c r="B466" s="247"/>
      <c r="C466" s="248"/>
      <c r="D466" s="581"/>
      <c r="E466" s="1033" t="s">
        <v>284</v>
      </c>
      <c r="F466" s="239" t="s">
        <v>472</v>
      </c>
      <c r="G466" s="305" t="s">
        <v>210</v>
      </c>
      <c r="H466" s="886"/>
      <c r="I466" s="887"/>
      <c r="J466" s="1027"/>
      <c r="K466" s="1027"/>
      <c r="L466" s="1027"/>
      <c r="M466" s="1030"/>
      <c r="N466" s="1027"/>
      <c r="O466" s="1027"/>
      <c r="P466" s="289" t="s">
        <v>405</v>
      </c>
    </row>
    <row r="467" spans="1:16" x14ac:dyDescent="0.3">
      <c r="A467" s="246"/>
      <c r="B467" s="247"/>
      <c r="C467" s="248"/>
      <c r="D467" s="581"/>
      <c r="E467" s="1034"/>
      <c r="F467" s="239" t="s">
        <v>437</v>
      </c>
      <c r="G467" s="305" t="s">
        <v>210</v>
      </c>
      <c r="H467" s="886"/>
      <c r="I467" s="887"/>
      <c r="J467" s="1028"/>
      <c r="K467" s="1028"/>
      <c r="L467" s="1028"/>
      <c r="M467" s="1031"/>
      <c r="N467" s="1028"/>
      <c r="O467" s="1028"/>
      <c r="P467" s="289" t="s">
        <v>405</v>
      </c>
    </row>
    <row r="468" spans="1:16" ht="45" x14ac:dyDescent="0.3">
      <c r="A468" s="246"/>
      <c r="B468" s="247"/>
      <c r="C468" s="248"/>
      <c r="D468" s="581"/>
      <c r="E468" s="1034"/>
      <c r="F468" s="239" t="s">
        <v>488</v>
      </c>
      <c r="G468" s="305" t="s">
        <v>210</v>
      </c>
      <c r="H468" s="886"/>
      <c r="I468" s="887"/>
      <c r="J468" s="1028"/>
      <c r="K468" s="1028"/>
      <c r="L468" s="1028"/>
      <c r="M468" s="1031"/>
      <c r="N468" s="1028"/>
      <c r="O468" s="1028"/>
      <c r="P468" s="289" t="s">
        <v>405</v>
      </c>
    </row>
    <row r="469" spans="1:16" ht="45" x14ac:dyDescent="0.3">
      <c r="A469" s="246"/>
      <c r="B469" s="247"/>
      <c r="C469" s="248"/>
      <c r="D469" s="581"/>
      <c r="E469" s="1034"/>
      <c r="F469" s="239" t="s">
        <v>489</v>
      </c>
      <c r="G469" s="305" t="s">
        <v>210</v>
      </c>
      <c r="H469" s="886"/>
      <c r="I469" s="887"/>
      <c r="J469" s="1028"/>
      <c r="K469" s="1028"/>
      <c r="L469" s="1028"/>
      <c r="M469" s="1031"/>
      <c r="N469" s="1028"/>
      <c r="O469" s="1028"/>
      <c r="P469" s="289" t="s">
        <v>405</v>
      </c>
    </row>
    <row r="470" spans="1:16" ht="30" x14ac:dyDescent="0.3">
      <c r="A470" s="246"/>
      <c r="B470" s="247"/>
      <c r="C470" s="248"/>
      <c r="D470" s="581"/>
      <c r="E470" s="1034"/>
      <c r="F470" s="239" t="s">
        <v>490</v>
      </c>
      <c r="G470" s="305" t="s">
        <v>210</v>
      </c>
      <c r="H470" s="886"/>
      <c r="I470" s="887"/>
      <c r="J470" s="1028"/>
      <c r="K470" s="1028"/>
      <c r="L470" s="1028"/>
      <c r="M470" s="1031"/>
      <c r="N470" s="1028"/>
      <c r="O470" s="1028"/>
      <c r="P470" s="289" t="s">
        <v>405</v>
      </c>
    </row>
    <row r="471" spans="1:16" ht="30" x14ac:dyDescent="0.3">
      <c r="A471" s="246"/>
      <c r="B471" s="247"/>
      <c r="C471" s="248"/>
      <c r="D471" s="581"/>
      <c r="E471" s="1034"/>
      <c r="F471" s="239" t="s">
        <v>507</v>
      </c>
      <c r="G471" s="305" t="s">
        <v>210</v>
      </c>
      <c r="H471" s="886"/>
      <c r="I471" s="887"/>
      <c r="J471" s="1028"/>
      <c r="K471" s="1028"/>
      <c r="L471" s="1028"/>
      <c r="M471" s="1031"/>
      <c r="N471" s="1028"/>
      <c r="O471" s="1028"/>
      <c r="P471" s="289" t="s">
        <v>508</v>
      </c>
    </row>
    <row r="472" spans="1:16" x14ac:dyDescent="0.3">
      <c r="A472" s="246"/>
      <c r="B472" s="247"/>
      <c r="C472" s="248"/>
      <c r="D472" s="581"/>
      <c r="E472" s="1034"/>
      <c r="F472" s="239" t="s">
        <v>376</v>
      </c>
      <c r="G472" s="305" t="s">
        <v>210</v>
      </c>
      <c r="H472" s="886"/>
      <c r="I472" s="887"/>
      <c r="J472" s="1028"/>
      <c r="K472" s="1028"/>
      <c r="L472" s="1028"/>
      <c r="M472" s="1031"/>
      <c r="N472" s="1028"/>
      <c r="O472" s="1028"/>
      <c r="P472" s="289" t="s">
        <v>509</v>
      </c>
    </row>
    <row r="473" spans="1:16" x14ac:dyDescent="0.3">
      <c r="A473" s="246"/>
      <c r="B473" s="247"/>
      <c r="C473" s="248"/>
      <c r="D473" s="581"/>
      <c r="E473" s="1034"/>
      <c r="F473" s="239" t="s">
        <v>355</v>
      </c>
      <c r="G473" s="305" t="s">
        <v>210</v>
      </c>
      <c r="H473" s="886"/>
      <c r="I473" s="887"/>
      <c r="J473" s="1028"/>
      <c r="K473" s="1028"/>
      <c r="L473" s="1028"/>
      <c r="M473" s="1031"/>
      <c r="N473" s="1028"/>
      <c r="O473" s="1028"/>
      <c r="P473" s="289" t="s">
        <v>433</v>
      </c>
    </row>
    <row r="474" spans="1:16" x14ac:dyDescent="0.3">
      <c r="A474" s="246"/>
      <c r="B474" s="247"/>
      <c r="C474" s="248"/>
      <c r="D474" s="581"/>
      <c r="E474" s="1033" t="s">
        <v>285</v>
      </c>
      <c r="F474" s="239" t="s">
        <v>472</v>
      </c>
      <c r="G474" s="305" t="s">
        <v>210</v>
      </c>
      <c r="H474" s="886"/>
      <c r="I474" s="887"/>
      <c r="J474" s="1027"/>
      <c r="K474" s="1027"/>
      <c r="L474" s="1027"/>
      <c r="M474" s="1030"/>
      <c r="N474" s="1027"/>
      <c r="O474" s="1027"/>
      <c r="P474" s="289" t="s">
        <v>405</v>
      </c>
    </row>
    <row r="475" spans="1:16" x14ac:dyDescent="0.3">
      <c r="A475" s="246"/>
      <c r="B475" s="247"/>
      <c r="C475" s="248"/>
      <c r="D475" s="581"/>
      <c r="E475" s="1034"/>
      <c r="F475" s="239" t="s">
        <v>437</v>
      </c>
      <c r="G475" s="305" t="s">
        <v>210</v>
      </c>
      <c r="H475" s="886"/>
      <c r="I475" s="887"/>
      <c r="J475" s="1028"/>
      <c r="K475" s="1028"/>
      <c r="L475" s="1028"/>
      <c r="M475" s="1031"/>
      <c r="N475" s="1028"/>
      <c r="O475" s="1028"/>
      <c r="P475" s="289" t="s">
        <v>405</v>
      </c>
    </row>
    <row r="476" spans="1:16" ht="45" x14ac:dyDescent="0.3">
      <c r="A476" s="246"/>
      <c r="B476" s="247"/>
      <c r="C476" s="248"/>
      <c r="D476" s="581"/>
      <c r="E476" s="1034"/>
      <c r="F476" s="239" t="s">
        <v>488</v>
      </c>
      <c r="G476" s="305" t="s">
        <v>210</v>
      </c>
      <c r="H476" s="886"/>
      <c r="I476" s="887"/>
      <c r="J476" s="1028"/>
      <c r="K476" s="1028"/>
      <c r="L476" s="1028"/>
      <c r="M476" s="1031"/>
      <c r="N476" s="1028"/>
      <c r="O476" s="1028"/>
      <c r="P476" s="289" t="s">
        <v>405</v>
      </c>
    </row>
    <row r="477" spans="1:16" ht="45" x14ac:dyDescent="0.3">
      <c r="A477" s="246"/>
      <c r="B477" s="247"/>
      <c r="C477" s="248"/>
      <c r="D477" s="581"/>
      <c r="E477" s="1034"/>
      <c r="F477" s="239" t="s">
        <v>489</v>
      </c>
      <c r="G477" s="305" t="s">
        <v>210</v>
      </c>
      <c r="H477" s="886"/>
      <c r="I477" s="887"/>
      <c r="J477" s="1028"/>
      <c r="K477" s="1028"/>
      <c r="L477" s="1028"/>
      <c r="M477" s="1031"/>
      <c r="N477" s="1028"/>
      <c r="O477" s="1028"/>
      <c r="P477" s="289" t="s">
        <v>405</v>
      </c>
    </row>
    <row r="478" spans="1:16" ht="30" x14ac:dyDescent="0.3">
      <c r="A478" s="246"/>
      <c r="B478" s="247"/>
      <c r="C478" s="248"/>
      <c r="D478" s="581"/>
      <c r="E478" s="1034"/>
      <c r="F478" s="239" t="s">
        <v>490</v>
      </c>
      <c r="G478" s="305" t="s">
        <v>210</v>
      </c>
      <c r="H478" s="886"/>
      <c r="I478" s="887"/>
      <c r="J478" s="1028"/>
      <c r="K478" s="1028"/>
      <c r="L478" s="1028"/>
      <c r="M478" s="1031"/>
      <c r="N478" s="1028"/>
      <c r="O478" s="1028"/>
      <c r="P478" s="289" t="s">
        <v>405</v>
      </c>
    </row>
    <row r="479" spans="1:16" ht="30" x14ac:dyDescent="0.3">
      <c r="A479" s="246"/>
      <c r="B479" s="247"/>
      <c r="C479" s="248"/>
      <c r="D479" s="581"/>
      <c r="E479" s="1034"/>
      <c r="F479" s="239" t="s">
        <v>507</v>
      </c>
      <c r="G479" s="305" t="s">
        <v>210</v>
      </c>
      <c r="H479" s="886"/>
      <c r="I479" s="887"/>
      <c r="J479" s="1028"/>
      <c r="K479" s="1028"/>
      <c r="L479" s="1028"/>
      <c r="M479" s="1031"/>
      <c r="N479" s="1028"/>
      <c r="O479" s="1028"/>
      <c r="P479" s="289" t="s">
        <v>508</v>
      </c>
    </row>
    <row r="480" spans="1:16" x14ac:dyDescent="0.3">
      <c r="A480" s="246"/>
      <c r="B480" s="247"/>
      <c r="C480" s="248"/>
      <c r="D480" s="581"/>
      <c r="E480" s="1034"/>
      <c r="F480" s="239" t="s">
        <v>376</v>
      </c>
      <c r="G480" s="305" t="s">
        <v>210</v>
      </c>
      <c r="H480" s="886"/>
      <c r="I480" s="887"/>
      <c r="J480" s="1028"/>
      <c r="K480" s="1028"/>
      <c r="L480" s="1028"/>
      <c r="M480" s="1031"/>
      <c r="N480" s="1028"/>
      <c r="O480" s="1028"/>
      <c r="P480" s="289" t="s">
        <v>509</v>
      </c>
    </row>
    <row r="481" spans="1:16" x14ac:dyDescent="0.3">
      <c r="A481" s="246"/>
      <c r="B481" s="247"/>
      <c r="C481" s="248"/>
      <c r="D481" s="612"/>
      <c r="E481" s="1034"/>
      <c r="F481" s="239" t="s">
        <v>355</v>
      </c>
      <c r="G481" s="305" t="s">
        <v>210</v>
      </c>
      <c r="H481" s="886"/>
      <c r="I481" s="887"/>
      <c r="J481" s="1028"/>
      <c r="K481" s="1028"/>
      <c r="L481" s="1028"/>
      <c r="M481" s="1031"/>
      <c r="N481" s="1028"/>
      <c r="O481" s="1028"/>
      <c r="P481" s="289" t="s">
        <v>433</v>
      </c>
    </row>
    <row r="482" spans="1:16" s="156" customFormat="1" ht="38.25" customHeight="1" x14ac:dyDescent="0.2">
      <c r="A482" s="588"/>
      <c r="B482" s="457"/>
      <c r="C482" s="585"/>
      <c r="D482" s="595" t="s">
        <v>91</v>
      </c>
      <c r="E482" s="989" t="s">
        <v>296</v>
      </c>
      <c r="F482" s="990"/>
      <c r="G482" s="990"/>
      <c r="H482" s="990"/>
      <c r="I482" s="991"/>
      <c r="J482" s="571"/>
      <c r="K482" s="596"/>
      <c r="L482" s="596"/>
      <c r="M482" s="596"/>
      <c r="N482" s="75">
        <f>N483+N502</f>
        <v>0</v>
      </c>
      <c r="O482" s="75"/>
      <c r="P482" s="603"/>
    </row>
    <row r="483" spans="1:16" s="156" customFormat="1" ht="30" customHeight="1" x14ac:dyDescent="0.2">
      <c r="A483" s="588"/>
      <c r="B483" s="457"/>
      <c r="C483" s="585"/>
      <c r="D483" s="586"/>
      <c r="E483" s="447" t="s">
        <v>133</v>
      </c>
      <c r="F483" s="598" t="s">
        <v>136</v>
      </c>
      <c r="G483" s="599"/>
      <c r="H483" s="599"/>
      <c r="I483" s="600"/>
      <c r="J483" s="598"/>
      <c r="K483" s="601"/>
      <c r="L483" s="601"/>
      <c r="M483" s="601"/>
      <c r="N483" s="602">
        <f>SUM(N484:N501)</f>
        <v>0</v>
      </c>
      <c r="O483" s="602"/>
      <c r="P483" s="603" t="s">
        <v>439</v>
      </c>
    </row>
    <row r="484" spans="1:16" x14ac:dyDescent="0.3">
      <c r="A484" s="246"/>
      <c r="B484" s="247"/>
      <c r="C484" s="248"/>
      <c r="D484" s="581"/>
      <c r="E484" s="1033" t="s">
        <v>284</v>
      </c>
      <c r="F484" s="239" t="s">
        <v>472</v>
      </c>
      <c r="G484" s="305" t="s">
        <v>210</v>
      </c>
      <c r="H484" s="886"/>
      <c r="I484" s="887"/>
      <c r="J484" s="1027"/>
      <c r="K484" s="1027"/>
      <c r="L484" s="1027"/>
      <c r="M484" s="1030"/>
      <c r="N484" s="1027"/>
      <c r="O484" s="1027"/>
      <c r="P484" s="289" t="s">
        <v>405</v>
      </c>
    </row>
    <row r="485" spans="1:16" x14ac:dyDescent="0.3">
      <c r="A485" s="246"/>
      <c r="B485" s="247"/>
      <c r="C485" s="248"/>
      <c r="D485" s="581"/>
      <c r="E485" s="1034"/>
      <c r="F485" s="239" t="s">
        <v>437</v>
      </c>
      <c r="G485" s="305" t="s">
        <v>210</v>
      </c>
      <c r="H485" s="886"/>
      <c r="I485" s="887"/>
      <c r="J485" s="1028"/>
      <c r="K485" s="1028"/>
      <c r="L485" s="1028"/>
      <c r="M485" s="1031"/>
      <c r="N485" s="1028"/>
      <c r="O485" s="1028"/>
      <c r="P485" s="289" t="s">
        <v>405</v>
      </c>
    </row>
    <row r="486" spans="1:16" ht="45" x14ac:dyDescent="0.3">
      <c r="A486" s="246"/>
      <c r="B486" s="247"/>
      <c r="C486" s="248"/>
      <c r="D486" s="581"/>
      <c r="E486" s="1034"/>
      <c r="F486" s="239" t="s">
        <v>488</v>
      </c>
      <c r="G486" s="305" t="s">
        <v>210</v>
      </c>
      <c r="H486" s="886"/>
      <c r="I486" s="887"/>
      <c r="J486" s="1028"/>
      <c r="K486" s="1028"/>
      <c r="L486" s="1028"/>
      <c r="M486" s="1031"/>
      <c r="N486" s="1028"/>
      <c r="O486" s="1028"/>
      <c r="P486" s="289" t="s">
        <v>405</v>
      </c>
    </row>
    <row r="487" spans="1:16" ht="45" x14ac:dyDescent="0.3">
      <c r="A487" s="246"/>
      <c r="B487" s="247"/>
      <c r="C487" s="248"/>
      <c r="D487" s="581"/>
      <c r="E487" s="1034"/>
      <c r="F487" s="239" t="s">
        <v>489</v>
      </c>
      <c r="G487" s="305" t="s">
        <v>210</v>
      </c>
      <c r="H487" s="886"/>
      <c r="I487" s="887"/>
      <c r="J487" s="1028"/>
      <c r="K487" s="1028"/>
      <c r="L487" s="1028"/>
      <c r="M487" s="1031"/>
      <c r="N487" s="1028"/>
      <c r="O487" s="1028"/>
      <c r="P487" s="289" t="s">
        <v>405</v>
      </c>
    </row>
    <row r="488" spans="1:16" ht="30" x14ac:dyDescent="0.3">
      <c r="A488" s="246"/>
      <c r="B488" s="247"/>
      <c r="C488" s="248"/>
      <c r="D488" s="581"/>
      <c r="E488" s="1034"/>
      <c r="F488" s="239" t="s">
        <v>490</v>
      </c>
      <c r="G488" s="305" t="s">
        <v>210</v>
      </c>
      <c r="H488" s="886"/>
      <c r="I488" s="887"/>
      <c r="J488" s="1028"/>
      <c r="K488" s="1028"/>
      <c r="L488" s="1028"/>
      <c r="M488" s="1031"/>
      <c r="N488" s="1028"/>
      <c r="O488" s="1028"/>
      <c r="P488" s="289" t="s">
        <v>405</v>
      </c>
    </row>
    <row r="489" spans="1:16" x14ac:dyDescent="0.3">
      <c r="A489" s="246"/>
      <c r="B489" s="247"/>
      <c r="C489" s="248"/>
      <c r="D489" s="581"/>
      <c r="E489" s="1034"/>
      <c r="F489" s="239" t="s">
        <v>491</v>
      </c>
      <c r="G489" s="305" t="s">
        <v>210</v>
      </c>
      <c r="H489" s="886"/>
      <c r="I489" s="887"/>
      <c r="J489" s="1028"/>
      <c r="K489" s="1028"/>
      <c r="L489" s="1028"/>
      <c r="M489" s="1031"/>
      <c r="N489" s="1028"/>
      <c r="O489" s="1028"/>
      <c r="P489" s="289" t="s">
        <v>492</v>
      </c>
    </row>
    <row r="490" spans="1:16" x14ac:dyDescent="0.3">
      <c r="A490" s="246"/>
      <c r="B490" s="247"/>
      <c r="C490" s="248"/>
      <c r="D490" s="581"/>
      <c r="E490" s="1034"/>
      <c r="F490" s="239" t="s">
        <v>493</v>
      </c>
      <c r="G490" s="305" t="s">
        <v>210</v>
      </c>
      <c r="H490" s="886"/>
      <c r="I490" s="887"/>
      <c r="J490" s="1028"/>
      <c r="K490" s="1028"/>
      <c r="L490" s="1028"/>
      <c r="M490" s="1031"/>
      <c r="N490" s="1028"/>
      <c r="O490" s="1028"/>
      <c r="P490" s="289" t="s">
        <v>405</v>
      </c>
    </row>
    <row r="491" spans="1:16" x14ac:dyDescent="0.3">
      <c r="A491" s="246"/>
      <c r="B491" s="247"/>
      <c r="C491" s="248"/>
      <c r="D491" s="581"/>
      <c r="E491" s="1034"/>
      <c r="F491" s="239" t="s">
        <v>376</v>
      </c>
      <c r="G491" s="305" t="s">
        <v>210</v>
      </c>
      <c r="H491" s="886"/>
      <c r="I491" s="887"/>
      <c r="J491" s="1028"/>
      <c r="K491" s="1028"/>
      <c r="L491" s="1028"/>
      <c r="M491" s="1031"/>
      <c r="N491" s="1028"/>
      <c r="O491" s="1028"/>
      <c r="P491" s="289" t="s">
        <v>511</v>
      </c>
    </row>
    <row r="492" spans="1:16" x14ac:dyDescent="0.3">
      <c r="A492" s="246"/>
      <c r="B492" s="247"/>
      <c r="C492" s="248"/>
      <c r="D492" s="581"/>
      <c r="E492" s="1034"/>
      <c r="F492" s="239" t="s">
        <v>355</v>
      </c>
      <c r="G492" s="305" t="s">
        <v>210</v>
      </c>
      <c r="H492" s="886"/>
      <c r="I492" s="887"/>
      <c r="J492" s="1028"/>
      <c r="K492" s="1028"/>
      <c r="L492" s="1028"/>
      <c r="M492" s="1031"/>
      <c r="N492" s="1028"/>
      <c r="O492" s="1028"/>
      <c r="P492" s="289" t="s">
        <v>433</v>
      </c>
    </row>
    <row r="493" spans="1:16" x14ac:dyDescent="0.3">
      <c r="A493" s="246"/>
      <c r="B493" s="247"/>
      <c r="C493" s="248"/>
      <c r="D493" s="581"/>
      <c r="E493" s="1033" t="s">
        <v>285</v>
      </c>
      <c r="F493" s="239" t="s">
        <v>472</v>
      </c>
      <c r="G493" s="305" t="s">
        <v>210</v>
      </c>
      <c r="H493" s="886"/>
      <c r="I493" s="887"/>
      <c r="J493" s="1027"/>
      <c r="K493" s="1027"/>
      <c r="L493" s="1027"/>
      <c r="M493" s="1030"/>
      <c r="N493" s="1027"/>
      <c r="O493" s="1027"/>
      <c r="P493" s="289" t="s">
        <v>405</v>
      </c>
    </row>
    <row r="494" spans="1:16" x14ac:dyDescent="0.3">
      <c r="A494" s="246"/>
      <c r="B494" s="247"/>
      <c r="C494" s="248"/>
      <c r="D494" s="581"/>
      <c r="E494" s="1034"/>
      <c r="F494" s="239" t="s">
        <v>437</v>
      </c>
      <c r="G494" s="305" t="s">
        <v>210</v>
      </c>
      <c r="H494" s="886"/>
      <c r="I494" s="887"/>
      <c r="J494" s="1028"/>
      <c r="K494" s="1028"/>
      <c r="L494" s="1028"/>
      <c r="M494" s="1031"/>
      <c r="N494" s="1028"/>
      <c r="O494" s="1028"/>
      <c r="P494" s="289" t="s">
        <v>405</v>
      </c>
    </row>
    <row r="495" spans="1:16" ht="45" x14ac:dyDescent="0.3">
      <c r="A495" s="246"/>
      <c r="B495" s="247"/>
      <c r="C495" s="248"/>
      <c r="D495" s="581"/>
      <c r="E495" s="1034"/>
      <c r="F495" s="239" t="s">
        <v>488</v>
      </c>
      <c r="G495" s="305" t="s">
        <v>210</v>
      </c>
      <c r="H495" s="886"/>
      <c r="I495" s="887"/>
      <c r="J495" s="1028"/>
      <c r="K495" s="1028"/>
      <c r="L495" s="1028"/>
      <c r="M495" s="1031"/>
      <c r="N495" s="1028"/>
      <c r="O495" s="1028"/>
      <c r="P495" s="289" t="s">
        <v>405</v>
      </c>
    </row>
    <row r="496" spans="1:16" ht="45" x14ac:dyDescent="0.3">
      <c r="A496" s="246"/>
      <c r="B496" s="247"/>
      <c r="C496" s="248"/>
      <c r="D496" s="581"/>
      <c r="E496" s="1034"/>
      <c r="F496" s="239" t="s">
        <v>489</v>
      </c>
      <c r="G496" s="305" t="s">
        <v>210</v>
      </c>
      <c r="H496" s="886"/>
      <c r="I496" s="887"/>
      <c r="J496" s="1028"/>
      <c r="K496" s="1028"/>
      <c r="L496" s="1028"/>
      <c r="M496" s="1031"/>
      <c r="N496" s="1028"/>
      <c r="O496" s="1028"/>
      <c r="P496" s="289" t="s">
        <v>405</v>
      </c>
    </row>
    <row r="497" spans="1:16" ht="30" x14ac:dyDescent="0.3">
      <c r="A497" s="246"/>
      <c r="B497" s="247"/>
      <c r="C497" s="248"/>
      <c r="D497" s="581"/>
      <c r="E497" s="1034"/>
      <c r="F497" s="239" t="s">
        <v>490</v>
      </c>
      <c r="G497" s="305" t="s">
        <v>210</v>
      </c>
      <c r="H497" s="886"/>
      <c r="I497" s="887"/>
      <c r="J497" s="1028"/>
      <c r="K497" s="1028"/>
      <c r="L497" s="1028"/>
      <c r="M497" s="1031"/>
      <c r="N497" s="1028"/>
      <c r="O497" s="1028"/>
      <c r="P497" s="289" t="s">
        <v>405</v>
      </c>
    </row>
    <row r="498" spans="1:16" x14ac:dyDescent="0.3">
      <c r="A498" s="246"/>
      <c r="B498" s="247"/>
      <c r="C498" s="248"/>
      <c r="D498" s="581"/>
      <c r="E498" s="1034"/>
      <c r="F498" s="239" t="s">
        <v>491</v>
      </c>
      <c r="G498" s="305" t="s">
        <v>210</v>
      </c>
      <c r="H498" s="886"/>
      <c r="I498" s="887"/>
      <c r="J498" s="1028"/>
      <c r="K498" s="1028"/>
      <c r="L498" s="1028"/>
      <c r="M498" s="1031"/>
      <c r="N498" s="1028"/>
      <c r="O498" s="1028"/>
      <c r="P498" s="289" t="s">
        <v>492</v>
      </c>
    </row>
    <row r="499" spans="1:16" x14ac:dyDescent="0.3">
      <c r="A499" s="246"/>
      <c r="B499" s="247"/>
      <c r="C499" s="248"/>
      <c r="D499" s="581"/>
      <c r="E499" s="1034"/>
      <c r="F499" s="239" t="s">
        <v>493</v>
      </c>
      <c r="G499" s="305" t="s">
        <v>210</v>
      </c>
      <c r="H499" s="886"/>
      <c r="I499" s="887"/>
      <c r="J499" s="1028"/>
      <c r="K499" s="1028"/>
      <c r="L499" s="1028"/>
      <c r="M499" s="1031"/>
      <c r="N499" s="1028"/>
      <c r="O499" s="1028"/>
      <c r="P499" s="289" t="s">
        <v>405</v>
      </c>
    </row>
    <row r="500" spans="1:16" x14ac:dyDescent="0.3">
      <c r="A500" s="246"/>
      <c r="B500" s="247"/>
      <c r="C500" s="248"/>
      <c r="D500" s="581"/>
      <c r="E500" s="1034"/>
      <c r="F500" s="239" t="s">
        <v>376</v>
      </c>
      <c r="G500" s="305" t="s">
        <v>210</v>
      </c>
      <c r="H500" s="886"/>
      <c r="I500" s="887"/>
      <c r="J500" s="1028"/>
      <c r="K500" s="1028"/>
      <c r="L500" s="1028"/>
      <c r="M500" s="1031"/>
      <c r="N500" s="1028"/>
      <c r="O500" s="1028"/>
      <c r="P500" s="289" t="s">
        <v>511</v>
      </c>
    </row>
    <row r="501" spans="1:16" x14ac:dyDescent="0.3">
      <c r="A501" s="246"/>
      <c r="B501" s="247"/>
      <c r="C501" s="248"/>
      <c r="D501" s="581"/>
      <c r="E501" s="1035"/>
      <c r="F501" s="239" t="s">
        <v>355</v>
      </c>
      <c r="G501" s="305" t="s">
        <v>210</v>
      </c>
      <c r="H501" s="886"/>
      <c r="I501" s="887"/>
      <c r="J501" s="1028"/>
      <c r="K501" s="1028"/>
      <c r="L501" s="1028"/>
      <c r="M501" s="1031"/>
      <c r="N501" s="1028"/>
      <c r="O501" s="1028"/>
      <c r="P501" s="289" t="s">
        <v>433</v>
      </c>
    </row>
    <row r="502" spans="1:16" s="156" customFormat="1" ht="30" customHeight="1" x14ac:dyDescent="0.2">
      <c r="A502" s="588"/>
      <c r="B502" s="457"/>
      <c r="C502" s="604"/>
      <c r="D502" s="605"/>
      <c r="E502" s="606" t="s">
        <v>135</v>
      </c>
      <c r="F502" s="607" t="s">
        <v>139</v>
      </c>
      <c r="G502" s="608"/>
      <c r="H502" s="608"/>
      <c r="I502" s="600"/>
      <c r="J502" s="610"/>
      <c r="K502" s="447"/>
      <c r="L502" s="436"/>
      <c r="M502" s="611"/>
      <c r="N502" s="602">
        <f>SUM(N503:N520)</f>
        <v>0</v>
      </c>
      <c r="O502" s="602"/>
      <c r="P502" s="603" t="s">
        <v>506</v>
      </c>
    </row>
    <row r="503" spans="1:16" x14ac:dyDescent="0.3">
      <c r="A503" s="246"/>
      <c r="B503" s="247"/>
      <c r="C503" s="248"/>
      <c r="D503" s="581"/>
      <c r="E503" s="1033" t="s">
        <v>284</v>
      </c>
      <c r="F503" s="239" t="s">
        <v>472</v>
      </c>
      <c r="G503" s="305" t="s">
        <v>210</v>
      </c>
      <c r="H503" s="886"/>
      <c r="I503" s="887"/>
      <c r="J503" s="1027"/>
      <c r="K503" s="1027"/>
      <c r="L503" s="1027"/>
      <c r="M503" s="1030"/>
      <c r="N503" s="1027"/>
      <c r="O503" s="1027"/>
      <c r="P503" s="289" t="s">
        <v>405</v>
      </c>
    </row>
    <row r="504" spans="1:16" x14ac:dyDescent="0.3">
      <c r="A504" s="246"/>
      <c r="B504" s="247"/>
      <c r="C504" s="248"/>
      <c r="D504" s="581"/>
      <c r="E504" s="1034"/>
      <c r="F504" s="239" t="s">
        <v>437</v>
      </c>
      <c r="G504" s="305" t="s">
        <v>210</v>
      </c>
      <c r="H504" s="886"/>
      <c r="I504" s="887"/>
      <c r="J504" s="1028"/>
      <c r="K504" s="1028"/>
      <c r="L504" s="1028"/>
      <c r="M504" s="1031"/>
      <c r="N504" s="1028"/>
      <c r="O504" s="1028"/>
      <c r="P504" s="289" t="s">
        <v>405</v>
      </c>
    </row>
    <row r="505" spans="1:16" ht="45" x14ac:dyDescent="0.3">
      <c r="A505" s="246"/>
      <c r="B505" s="247"/>
      <c r="C505" s="248"/>
      <c r="D505" s="581"/>
      <c r="E505" s="1034"/>
      <c r="F505" s="239" t="s">
        <v>488</v>
      </c>
      <c r="G505" s="305" t="s">
        <v>210</v>
      </c>
      <c r="H505" s="886"/>
      <c r="I505" s="887"/>
      <c r="J505" s="1028"/>
      <c r="K505" s="1028"/>
      <c r="L505" s="1028"/>
      <c r="M505" s="1031"/>
      <c r="N505" s="1028"/>
      <c r="O505" s="1028"/>
      <c r="P505" s="289" t="s">
        <v>405</v>
      </c>
    </row>
    <row r="506" spans="1:16" ht="45" x14ac:dyDescent="0.3">
      <c r="A506" s="246"/>
      <c r="B506" s="247"/>
      <c r="C506" s="248"/>
      <c r="D506" s="581"/>
      <c r="E506" s="1034"/>
      <c r="F506" s="239" t="s">
        <v>489</v>
      </c>
      <c r="G506" s="305" t="s">
        <v>210</v>
      </c>
      <c r="H506" s="886"/>
      <c r="I506" s="887"/>
      <c r="J506" s="1028"/>
      <c r="K506" s="1028"/>
      <c r="L506" s="1028"/>
      <c r="M506" s="1031"/>
      <c r="N506" s="1028"/>
      <c r="O506" s="1028"/>
      <c r="P506" s="289" t="s">
        <v>405</v>
      </c>
    </row>
    <row r="507" spans="1:16" ht="30" x14ac:dyDescent="0.3">
      <c r="A507" s="246"/>
      <c r="B507" s="247"/>
      <c r="C507" s="248"/>
      <c r="D507" s="581"/>
      <c r="E507" s="1034"/>
      <c r="F507" s="239" t="s">
        <v>490</v>
      </c>
      <c r="G507" s="305" t="s">
        <v>210</v>
      </c>
      <c r="H507" s="886"/>
      <c r="I507" s="887"/>
      <c r="J507" s="1028"/>
      <c r="K507" s="1028"/>
      <c r="L507" s="1028"/>
      <c r="M507" s="1031"/>
      <c r="N507" s="1028"/>
      <c r="O507" s="1028"/>
      <c r="P507" s="289" t="s">
        <v>405</v>
      </c>
    </row>
    <row r="508" spans="1:16" x14ac:dyDescent="0.3">
      <c r="A508" s="246"/>
      <c r="B508" s="247"/>
      <c r="C508" s="248"/>
      <c r="D508" s="581"/>
      <c r="E508" s="1034"/>
      <c r="F508" s="239" t="s">
        <v>491</v>
      </c>
      <c r="G508" s="305" t="s">
        <v>210</v>
      </c>
      <c r="H508" s="886"/>
      <c r="I508" s="887"/>
      <c r="J508" s="1028"/>
      <c r="K508" s="1028"/>
      <c r="L508" s="1028"/>
      <c r="M508" s="1031"/>
      <c r="N508" s="1028"/>
      <c r="O508" s="1028"/>
      <c r="P508" s="289" t="s">
        <v>492</v>
      </c>
    </row>
    <row r="509" spans="1:16" x14ac:dyDescent="0.3">
      <c r="A509" s="246"/>
      <c r="B509" s="247"/>
      <c r="C509" s="248"/>
      <c r="D509" s="581"/>
      <c r="E509" s="1034"/>
      <c r="F509" s="239" t="s">
        <v>493</v>
      </c>
      <c r="G509" s="305" t="s">
        <v>210</v>
      </c>
      <c r="H509" s="886"/>
      <c r="I509" s="887"/>
      <c r="J509" s="1028"/>
      <c r="K509" s="1028"/>
      <c r="L509" s="1028"/>
      <c r="M509" s="1031"/>
      <c r="N509" s="1028"/>
      <c r="O509" s="1028"/>
      <c r="P509" s="289" t="s">
        <v>405</v>
      </c>
    </row>
    <row r="510" spans="1:16" x14ac:dyDescent="0.3">
      <c r="A510" s="246"/>
      <c r="B510" s="247"/>
      <c r="C510" s="248"/>
      <c r="D510" s="581"/>
      <c r="E510" s="1034"/>
      <c r="F510" s="239" t="s">
        <v>376</v>
      </c>
      <c r="G510" s="305" t="s">
        <v>210</v>
      </c>
      <c r="H510" s="886"/>
      <c r="I510" s="887"/>
      <c r="J510" s="1028"/>
      <c r="K510" s="1028"/>
      <c r="L510" s="1028"/>
      <c r="M510" s="1031"/>
      <c r="N510" s="1028"/>
      <c r="O510" s="1028"/>
      <c r="P510" s="289" t="s">
        <v>511</v>
      </c>
    </row>
    <row r="511" spans="1:16" x14ac:dyDescent="0.3">
      <c r="A511" s="246"/>
      <c r="B511" s="247"/>
      <c r="C511" s="248"/>
      <c r="D511" s="581"/>
      <c r="E511" s="1034"/>
      <c r="F511" s="239" t="s">
        <v>355</v>
      </c>
      <c r="G511" s="305" t="s">
        <v>210</v>
      </c>
      <c r="H511" s="886"/>
      <c r="I511" s="887"/>
      <c r="J511" s="1028"/>
      <c r="K511" s="1028"/>
      <c r="L511" s="1028"/>
      <c r="M511" s="1031"/>
      <c r="N511" s="1028"/>
      <c r="O511" s="1028"/>
      <c r="P511" s="289" t="s">
        <v>433</v>
      </c>
    </row>
    <row r="512" spans="1:16" x14ac:dyDescent="0.3">
      <c r="A512" s="246"/>
      <c r="B512" s="247"/>
      <c r="C512" s="248"/>
      <c r="D512" s="581"/>
      <c r="E512" s="1033" t="s">
        <v>285</v>
      </c>
      <c r="F512" s="239" t="s">
        <v>472</v>
      </c>
      <c r="G512" s="305" t="s">
        <v>210</v>
      </c>
      <c r="H512" s="886"/>
      <c r="I512" s="887"/>
      <c r="J512" s="1027"/>
      <c r="K512" s="1027"/>
      <c r="L512" s="1027"/>
      <c r="M512" s="1030"/>
      <c r="N512" s="1027"/>
      <c r="O512" s="1027"/>
      <c r="P512" s="289" t="s">
        <v>405</v>
      </c>
    </row>
    <row r="513" spans="1:16" x14ac:dyDescent="0.3">
      <c r="A513" s="246"/>
      <c r="B513" s="247"/>
      <c r="C513" s="248"/>
      <c r="D513" s="581"/>
      <c r="E513" s="1034"/>
      <c r="F513" s="239" t="s">
        <v>437</v>
      </c>
      <c r="G513" s="305" t="s">
        <v>210</v>
      </c>
      <c r="H513" s="886"/>
      <c r="I513" s="887"/>
      <c r="J513" s="1028"/>
      <c r="K513" s="1028"/>
      <c r="L513" s="1028"/>
      <c r="M513" s="1031"/>
      <c r="N513" s="1028"/>
      <c r="O513" s="1028"/>
      <c r="P513" s="289" t="s">
        <v>405</v>
      </c>
    </row>
    <row r="514" spans="1:16" ht="45" x14ac:dyDescent="0.3">
      <c r="A514" s="246"/>
      <c r="B514" s="247"/>
      <c r="C514" s="248"/>
      <c r="D514" s="581"/>
      <c r="E514" s="1034"/>
      <c r="F514" s="239" t="s">
        <v>488</v>
      </c>
      <c r="G514" s="305" t="s">
        <v>210</v>
      </c>
      <c r="H514" s="886"/>
      <c r="I514" s="887"/>
      <c r="J514" s="1028"/>
      <c r="K514" s="1028"/>
      <c r="L514" s="1028"/>
      <c r="M514" s="1031"/>
      <c r="N514" s="1028"/>
      <c r="O514" s="1028"/>
      <c r="P514" s="289" t="s">
        <v>405</v>
      </c>
    </row>
    <row r="515" spans="1:16" ht="45" x14ac:dyDescent="0.3">
      <c r="A515" s="246"/>
      <c r="B515" s="247"/>
      <c r="C515" s="248"/>
      <c r="D515" s="581"/>
      <c r="E515" s="1034"/>
      <c r="F515" s="239" t="s">
        <v>489</v>
      </c>
      <c r="G515" s="305" t="s">
        <v>210</v>
      </c>
      <c r="H515" s="886"/>
      <c r="I515" s="887"/>
      <c r="J515" s="1028"/>
      <c r="K515" s="1028"/>
      <c r="L515" s="1028"/>
      <c r="M515" s="1031"/>
      <c r="N515" s="1028"/>
      <c r="O515" s="1028"/>
      <c r="P515" s="289" t="s">
        <v>405</v>
      </c>
    </row>
    <row r="516" spans="1:16" ht="30" x14ac:dyDescent="0.3">
      <c r="A516" s="246"/>
      <c r="B516" s="247"/>
      <c r="C516" s="248"/>
      <c r="D516" s="581"/>
      <c r="E516" s="1034"/>
      <c r="F516" s="239" t="s">
        <v>490</v>
      </c>
      <c r="G516" s="305" t="s">
        <v>210</v>
      </c>
      <c r="H516" s="886"/>
      <c r="I516" s="887"/>
      <c r="J516" s="1028"/>
      <c r="K516" s="1028"/>
      <c r="L516" s="1028"/>
      <c r="M516" s="1031"/>
      <c r="N516" s="1028"/>
      <c r="O516" s="1028"/>
      <c r="P516" s="289" t="s">
        <v>405</v>
      </c>
    </row>
    <row r="517" spans="1:16" x14ac:dyDescent="0.3">
      <c r="A517" s="246"/>
      <c r="B517" s="247"/>
      <c r="C517" s="248"/>
      <c r="D517" s="581"/>
      <c r="E517" s="1034"/>
      <c r="F517" s="239" t="s">
        <v>491</v>
      </c>
      <c r="G517" s="305" t="s">
        <v>210</v>
      </c>
      <c r="H517" s="886"/>
      <c r="I517" s="887"/>
      <c r="J517" s="1028"/>
      <c r="K517" s="1028"/>
      <c r="L517" s="1028"/>
      <c r="M517" s="1031"/>
      <c r="N517" s="1028"/>
      <c r="O517" s="1028"/>
      <c r="P517" s="289" t="s">
        <v>492</v>
      </c>
    </row>
    <row r="518" spans="1:16" x14ac:dyDescent="0.3">
      <c r="A518" s="246"/>
      <c r="B518" s="247"/>
      <c r="C518" s="248"/>
      <c r="D518" s="581"/>
      <c r="E518" s="1034"/>
      <c r="F518" s="239" t="s">
        <v>493</v>
      </c>
      <c r="G518" s="305" t="s">
        <v>210</v>
      </c>
      <c r="H518" s="886"/>
      <c r="I518" s="887"/>
      <c r="J518" s="1028"/>
      <c r="K518" s="1028"/>
      <c r="L518" s="1028"/>
      <c r="M518" s="1031"/>
      <c r="N518" s="1028"/>
      <c r="O518" s="1028"/>
      <c r="P518" s="289" t="s">
        <v>405</v>
      </c>
    </row>
    <row r="519" spans="1:16" x14ac:dyDescent="0.3">
      <c r="A519" s="246"/>
      <c r="B519" s="247"/>
      <c r="C519" s="248"/>
      <c r="D519" s="581"/>
      <c r="E519" s="1034"/>
      <c r="F519" s="239" t="s">
        <v>376</v>
      </c>
      <c r="G519" s="305" t="s">
        <v>210</v>
      </c>
      <c r="H519" s="886"/>
      <c r="I519" s="887"/>
      <c r="J519" s="1028"/>
      <c r="K519" s="1028"/>
      <c r="L519" s="1028"/>
      <c r="M519" s="1031"/>
      <c r="N519" s="1028"/>
      <c r="O519" s="1028"/>
      <c r="P519" s="289" t="s">
        <v>511</v>
      </c>
    </row>
    <row r="520" spans="1:16" x14ac:dyDescent="0.3">
      <c r="A520" s="246"/>
      <c r="B520" s="247"/>
      <c r="C520" s="248"/>
      <c r="D520" s="612"/>
      <c r="E520" s="1035"/>
      <c r="F520" s="239" t="s">
        <v>355</v>
      </c>
      <c r="G520" s="305" t="s">
        <v>210</v>
      </c>
      <c r="H520" s="886"/>
      <c r="I520" s="887"/>
      <c r="J520" s="1029"/>
      <c r="K520" s="1029"/>
      <c r="L520" s="1029"/>
      <c r="M520" s="1032"/>
      <c r="N520" s="1029"/>
      <c r="O520" s="1029"/>
      <c r="P520" s="289" t="s">
        <v>433</v>
      </c>
    </row>
    <row r="521" spans="1:16" s="156" customFormat="1" ht="37.5" customHeight="1" x14ac:dyDescent="0.2">
      <c r="A521" s="556"/>
      <c r="B521" s="457"/>
      <c r="C521" s="613"/>
      <c r="D521" s="614" t="s">
        <v>400</v>
      </c>
      <c r="E521" s="1066" t="s">
        <v>512</v>
      </c>
      <c r="F521" s="1066"/>
      <c r="G521" s="1066"/>
      <c r="H521" s="1066"/>
      <c r="I521" s="1066"/>
      <c r="J521" s="571"/>
      <c r="K521" s="572"/>
      <c r="L521" s="573"/>
      <c r="M521" s="574"/>
      <c r="N521" s="77">
        <f>SUM(N522:N527)</f>
        <v>0</v>
      </c>
      <c r="O521" s="77"/>
      <c r="P521" s="587" t="s">
        <v>513</v>
      </c>
    </row>
    <row r="522" spans="1:16" x14ac:dyDescent="0.3">
      <c r="A522" s="246"/>
      <c r="B522" s="247"/>
      <c r="C522" s="248"/>
      <c r="D522" s="581"/>
      <c r="E522" s="1033" t="s">
        <v>133</v>
      </c>
      <c r="F522" s="239" t="s">
        <v>472</v>
      </c>
      <c r="G522" s="305" t="s">
        <v>210</v>
      </c>
      <c r="H522" s="886"/>
      <c r="I522" s="887"/>
      <c r="J522" s="1027"/>
      <c r="K522" s="1027"/>
      <c r="L522" s="1027"/>
      <c r="M522" s="1030"/>
      <c r="N522" s="1027"/>
      <c r="O522" s="1027"/>
      <c r="P522" s="289" t="s">
        <v>405</v>
      </c>
    </row>
    <row r="523" spans="1:16" x14ac:dyDescent="0.3">
      <c r="A523" s="246"/>
      <c r="B523" s="247"/>
      <c r="C523" s="248"/>
      <c r="D523" s="581"/>
      <c r="E523" s="1034"/>
      <c r="F523" s="239" t="s">
        <v>437</v>
      </c>
      <c r="G523" s="305" t="s">
        <v>210</v>
      </c>
      <c r="H523" s="886"/>
      <c r="I523" s="887"/>
      <c r="J523" s="1028"/>
      <c r="K523" s="1028"/>
      <c r="L523" s="1028"/>
      <c r="M523" s="1031"/>
      <c r="N523" s="1028"/>
      <c r="O523" s="1028"/>
      <c r="P523" s="289" t="s">
        <v>405</v>
      </c>
    </row>
    <row r="524" spans="1:16" x14ac:dyDescent="0.3">
      <c r="A524" s="246"/>
      <c r="B524" s="247"/>
      <c r="C524" s="248"/>
      <c r="D524" s="581"/>
      <c r="E524" s="1034"/>
      <c r="F524" s="239" t="s">
        <v>514</v>
      </c>
      <c r="G524" s="305" t="s">
        <v>210</v>
      </c>
      <c r="H524" s="886"/>
      <c r="I524" s="887"/>
      <c r="J524" s="1028"/>
      <c r="K524" s="1028"/>
      <c r="L524" s="1028"/>
      <c r="M524" s="1031"/>
      <c r="N524" s="1028"/>
      <c r="O524" s="1028"/>
      <c r="P524" s="289" t="s">
        <v>405</v>
      </c>
    </row>
    <row r="525" spans="1:16" x14ac:dyDescent="0.3">
      <c r="A525" s="246"/>
      <c r="B525" s="247"/>
      <c r="C525" s="248"/>
      <c r="D525" s="581"/>
      <c r="E525" s="1034"/>
      <c r="F525" s="239" t="s">
        <v>515</v>
      </c>
      <c r="G525" s="305" t="s">
        <v>210</v>
      </c>
      <c r="H525" s="886"/>
      <c r="I525" s="887"/>
      <c r="J525" s="1028"/>
      <c r="K525" s="1028"/>
      <c r="L525" s="1028"/>
      <c r="M525" s="1031"/>
      <c r="N525" s="1028"/>
      <c r="O525" s="1028"/>
      <c r="P525" s="289" t="s">
        <v>405</v>
      </c>
    </row>
    <row r="526" spans="1:16" x14ac:dyDescent="0.3">
      <c r="A526" s="246"/>
      <c r="B526" s="247"/>
      <c r="C526" s="248"/>
      <c r="D526" s="581"/>
      <c r="E526" s="1034"/>
      <c r="F526" s="239" t="s">
        <v>376</v>
      </c>
      <c r="G526" s="305" t="s">
        <v>210</v>
      </c>
      <c r="H526" s="886"/>
      <c r="I526" s="887"/>
      <c r="J526" s="1028"/>
      <c r="K526" s="1028"/>
      <c r="L526" s="1028"/>
      <c r="M526" s="1031"/>
      <c r="N526" s="1028"/>
      <c r="O526" s="1028"/>
      <c r="P526" s="289" t="s">
        <v>516</v>
      </c>
    </row>
    <row r="527" spans="1:16" x14ac:dyDescent="0.3">
      <c r="A527" s="246"/>
      <c r="B527" s="247"/>
      <c r="C527" s="248"/>
      <c r="D527" s="581"/>
      <c r="E527" s="1034"/>
      <c r="F527" s="239" t="s">
        <v>355</v>
      </c>
      <c r="G527" s="305" t="s">
        <v>210</v>
      </c>
      <c r="H527" s="886"/>
      <c r="I527" s="887"/>
      <c r="J527" s="1028"/>
      <c r="K527" s="1028"/>
      <c r="L527" s="1028"/>
      <c r="M527" s="1031"/>
      <c r="N527" s="1028"/>
      <c r="O527" s="1028"/>
      <c r="P527" s="289" t="s">
        <v>433</v>
      </c>
    </row>
    <row r="528" spans="1:16" s="157" customFormat="1" ht="44.25" customHeight="1" x14ac:dyDescent="0.25">
      <c r="A528" s="575"/>
      <c r="B528" s="457"/>
      <c r="C528" s="615" t="s">
        <v>28</v>
      </c>
      <c r="D528" s="1067" t="s">
        <v>517</v>
      </c>
      <c r="E528" s="1068"/>
      <c r="F528" s="1068"/>
      <c r="G528" s="1068"/>
      <c r="H528" s="1068"/>
      <c r="I528" s="1069"/>
      <c r="J528" s="616"/>
      <c r="K528" s="617"/>
      <c r="L528" s="618"/>
      <c r="M528" s="619"/>
      <c r="N528" s="620">
        <f>SUM(N529:N533)</f>
        <v>0</v>
      </c>
      <c r="O528" s="620"/>
      <c r="P528" s="587" t="s">
        <v>518</v>
      </c>
    </row>
    <row r="529" spans="1:16" ht="28.15" customHeight="1" x14ac:dyDescent="0.3">
      <c r="A529" s="246"/>
      <c r="B529" s="247"/>
      <c r="C529" s="248"/>
      <c r="D529" s="581"/>
      <c r="E529" s="1033" t="s">
        <v>133</v>
      </c>
      <c r="F529" s="239" t="s">
        <v>519</v>
      </c>
      <c r="G529" s="305" t="s">
        <v>210</v>
      </c>
      <c r="H529" s="886"/>
      <c r="I529" s="887"/>
      <c r="J529" s="1027"/>
      <c r="K529" s="1027"/>
      <c r="L529" s="1027"/>
      <c r="M529" s="1030"/>
      <c r="N529" s="1027"/>
      <c r="O529" s="1027"/>
      <c r="P529" s="289" t="s">
        <v>405</v>
      </c>
    </row>
    <row r="530" spans="1:16" x14ac:dyDescent="0.3">
      <c r="A530" s="246"/>
      <c r="B530" s="247"/>
      <c r="C530" s="248"/>
      <c r="D530" s="581"/>
      <c r="E530" s="1034"/>
      <c r="F530" s="239" t="s">
        <v>437</v>
      </c>
      <c r="G530" s="305" t="s">
        <v>210</v>
      </c>
      <c r="H530" s="886"/>
      <c r="I530" s="887"/>
      <c r="J530" s="1028"/>
      <c r="K530" s="1028"/>
      <c r="L530" s="1028"/>
      <c r="M530" s="1031"/>
      <c r="N530" s="1028"/>
      <c r="O530" s="1028"/>
      <c r="P530" s="289" t="s">
        <v>405</v>
      </c>
    </row>
    <row r="531" spans="1:16" x14ac:dyDescent="0.3">
      <c r="A531" s="246"/>
      <c r="B531" s="247"/>
      <c r="C531" s="248"/>
      <c r="D531" s="581"/>
      <c r="E531" s="1034"/>
      <c r="F531" s="239" t="s">
        <v>376</v>
      </c>
      <c r="G531" s="305" t="s">
        <v>210</v>
      </c>
      <c r="H531" s="886"/>
      <c r="I531" s="887"/>
      <c r="J531" s="1028"/>
      <c r="K531" s="1028"/>
      <c r="L531" s="1028"/>
      <c r="M531" s="1031"/>
      <c r="N531" s="1028"/>
      <c r="O531" s="1028"/>
      <c r="P531" s="289" t="s">
        <v>516</v>
      </c>
    </row>
    <row r="532" spans="1:16" x14ac:dyDescent="0.3">
      <c r="A532" s="246"/>
      <c r="B532" s="247"/>
      <c r="C532" s="248"/>
      <c r="D532" s="581"/>
      <c r="E532" s="1034"/>
      <c r="F532" s="239" t="s">
        <v>355</v>
      </c>
      <c r="G532" s="305" t="s">
        <v>210</v>
      </c>
      <c r="H532" s="886"/>
      <c r="I532" s="887"/>
      <c r="J532" s="1028"/>
      <c r="K532" s="1028"/>
      <c r="L532" s="1028"/>
      <c r="M532" s="1031"/>
      <c r="N532" s="1028"/>
      <c r="O532" s="1028"/>
      <c r="P532" s="289" t="s">
        <v>433</v>
      </c>
    </row>
    <row r="533" spans="1:16" x14ac:dyDescent="0.3">
      <c r="A533" s="246"/>
      <c r="B533" s="247"/>
      <c r="C533" s="248"/>
      <c r="D533" s="612"/>
      <c r="E533" s="621"/>
      <c r="F533" s="239" t="s">
        <v>520</v>
      </c>
      <c r="G533" s="305" t="s">
        <v>210</v>
      </c>
      <c r="H533" s="886"/>
      <c r="I533" s="887"/>
      <c r="J533" s="1029"/>
      <c r="K533" s="1029"/>
      <c r="L533" s="1029"/>
      <c r="M533" s="1032"/>
      <c r="N533" s="1029"/>
      <c r="O533" s="1029"/>
      <c r="P533" s="289" t="s">
        <v>521</v>
      </c>
    </row>
    <row r="534" spans="1:16" s="156" customFormat="1" ht="32.25" customHeight="1" x14ac:dyDescent="0.2">
      <c r="A534" s="556"/>
      <c r="B534" s="622" t="s">
        <v>9</v>
      </c>
      <c r="C534" s="1070" t="s">
        <v>299</v>
      </c>
      <c r="D534" s="1071"/>
      <c r="E534" s="1071"/>
      <c r="F534" s="1071"/>
      <c r="G534" s="1071"/>
      <c r="H534" s="1071"/>
      <c r="I534" s="1072"/>
      <c r="J534" s="558"/>
      <c r="K534" s="559"/>
      <c r="L534" s="560"/>
      <c r="M534" s="561"/>
      <c r="N534" s="562">
        <f>SUM(N536:N545)</f>
        <v>0</v>
      </c>
      <c r="O534" s="562"/>
      <c r="P534" s="603" t="s">
        <v>435</v>
      </c>
    </row>
    <row r="535" spans="1:16" ht="31.5" customHeight="1" x14ac:dyDescent="0.3">
      <c r="A535" s="246"/>
      <c r="B535" s="241"/>
      <c r="C535" s="242"/>
      <c r="D535" s="989" t="s">
        <v>138</v>
      </c>
      <c r="E535" s="990"/>
      <c r="F535" s="990"/>
      <c r="G535" s="990"/>
      <c r="H535" s="990"/>
      <c r="I535" s="991"/>
      <c r="J535" s="623"/>
      <c r="K535" s="624"/>
      <c r="L535" s="423"/>
      <c r="M535" s="625"/>
      <c r="N535" s="626"/>
      <c r="O535" s="626"/>
      <c r="P535" s="289"/>
    </row>
    <row r="536" spans="1:16" s="159" customFormat="1" x14ac:dyDescent="0.3">
      <c r="A536" s="627"/>
      <c r="B536" s="293"/>
      <c r="C536" s="628"/>
      <c r="D536" s="629" t="s">
        <v>20</v>
      </c>
      <c r="E536" s="891" t="s">
        <v>522</v>
      </c>
      <c r="F536" s="886"/>
      <c r="G536" s="630" t="s">
        <v>210</v>
      </c>
      <c r="H536" s="886"/>
      <c r="I536" s="887"/>
      <c r="J536" s="1027"/>
      <c r="K536" s="1027"/>
      <c r="L536" s="1027"/>
      <c r="M536" s="1030"/>
      <c r="N536" s="1027"/>
      <c r="O536" s="1027"/>
      <c r="P536" s="289" t="s">
        <v>405</v>
      </c>
    </row>
    <row r="537" spans="1:16" s="159" customFormat="1" x14ac:dyDescent="0.3">
      <c r="A537" s="627"/>
      <c r="B537" s="293"/>
      <c r="C537" s="628"/>
      <c r="D537" s="629"/>
      <c r="E537" s="891" t="s">
        <v>523</v>
      </c>
      <c r="F537" s="886"/>
      <c r="G537" s="630" t="s">
        <v>210</v>
      </c>
      <c r="H537" s="886"/>
      <c r="I537" s="887"/>
      <c r="J537" s="1028"/>
      <c r="K537" s="1028"/>
      <c r="L537" s="1028"/>
      <c r="M537" s="1031"/>
      <c r="N537" s="1028"/>
      <c r="O537" s="1028"/>
      <c r="P537" s="289" t="s">
        <v>405</v>
      </c>
    </row>
    <row r="538" spans="1:16" s="159" customFormat="1" x14ac:dyDescent="0.3">
      <c r="A538" s="627"/>
      <c r="B538" s="293"/>
      <c r="C538" s="628"/>
      <c r="D538" s="629"/>
      <c r="E538" s="891" t="s">
        <v>524</v>
      </c>
      <c r="F538" s="886"/>
      <c r="G538" s="630" t="s">
        <v>210</v>
      </c>
      <c r="H538" s="886"/>
      <c r="I538" s="887"/>
      <c r="J538" s="1028"/>
      <c r="K538" s="1028"/>
      <c r="L538" s="1028"/>
      <c r="M538" s="1031"/>
      <c r="N538" s="1028"/>
      <c r="O538" s="1028"/>
      <c r="P538" s="289" t="s">
        <v>405</v>
      </c>
    </row>
    <row r="539" spans="1:16" s="159" customFormat="1" x14ac:dyDescent="0.3">
      <c r="A539" s="627"/>
      <c r="B539" s="293"/>
      <c r="C539" s="628"/>
      <c r="D539" s="629"/>
      <c r="E539" s="891" t="s">
        <v>525</v>
      </c>
      <c r="F539" s="886"/>
      <c r="G539" s="630" t="s">
        <v>210</v>
      </c>
      <c r="H539" s="886"/>
      <c r="I539" s="887"/>
      <c r="J539" s="1028"/>
      <c r="K539" s="1028"/>
      <c r="L539" s="1028"/>
      <c r="M539" s="1031"/>
      <c r="N539" s="1028"/>
      <c r="O539" s="1028"/>
      <c r="P539" s="289" t="s">
        <v>405</v>
      </c>
    </row>
    <row r="540" spans="1:16" s="159" customFormat="1" x14ac:dyDescent="0.3">
      <c r="A540" s="627"/>
      <c r="B540" s="293"/>
      <c r="C540" s="628"/>
      <c r="D540" s="629"/>
      <c r="E540" s="891" t="s">
        <v>429</v>
      </c>
      <c r="F540" s="886"/>
      <c r="G540" s="630" t="s">
        <v>210</v>
      </c>
      <c r="H540" s="886"/>
      <c r="I540" s="887"/>
      <c r="J540" s="1028"/>
      <c r="K540" s="1028"/>
      <c r="L540" s="1028"/>
      <c r="M540" s="1031"/>
      <c r="N540" s="1028"/>
      <c r="O540" s="1028"/>
      <c r="P540" s="289" t="s">
        <v>405</v>
      </c>
    </row>
    <row r="541" spans="1:16" s="159" customFormat="1" x14ac:dyDescent="0.3">
      <c r="A541" s="627"/>
      <c r="B541" s="293"/>
      <c r="C541" s="628"/>
      <c r="D541" s="629"/>
      <c r="E541" s="891" t="s">
        <v>430</v>
      </c>
      <c r="F541" s="886"/>
      <c r="G541" s="630" t="s">
        <v>210</v>
      </c>
      <c r="H541" s="886"/>
      <c r="I541" s="887"/>
      <c r="J541" s="1028"/>
      <c r="K541" s="1028"/>
      <c r="L541" s="1028"/>
      <c r="M541" s="1031"/>
      <c r="N541" s="1028"/>
      <c r="O541" s="1028"/>
      <c r="P541" s="289" t="s">
        <v>405</v>
      </c>
    </row>
    <row r="542" spans="1:16" s="159" customFormat="1" x14ac:dyDescent="0.3">
      <c r="A542" s="627"/>
      <c r="B542" s="293"/>
      <c r="C542" s="628"/>
      <c r="D542" s="629"/>
      <c r="E542" s="891" t="s">
        <v>431</v>
      </c>
      <c r="F542" s="886"/>
      <c r="G542" s="630" t="s">
        <v>210</v>
      </c>
      <c r="H542" s="886"/>
      <c r="I542" s="887"/>
      <c r="J542" s="1028"/>
      <c r="K542" s="1028"/>
      <c r="L542" s="1028"/>
      <c r="M542" s="1031"/>
      <c r="N542" s="1028"/>
      <c r="O542" s="1028"/>
      <c r="P542" s="289" t="s">
        <v>405</v>
      </c>
    </row>
    <row r="543" spans="1:16" s="159" customFormat="1" x14ac:dyDescent="0.3">
      <c r="A543" s="627"/>
      <c r="B543" s="293"/>
      <c r="C543" s="628"/>
      <c r="D543" s="629"/>
      <c r="E543" s="891" t="s">
        <v>376</v>
      </c>
      <c r="F543" s="886"/>
      <c r="G543" s="630" t="s">
        <v>210</v>
      </c>
      <c r="H543" s="886"/>
      <c r="I543" s="887"/>
      <c r="J543" s="1028"/>
      <c r="K543" s="1028"/>
      <c r="L543" s="1028"/>
      <c r="M543" s="1031"/>
      <c r="N543" s="1028"/>
      <c r="O543" s="1028"/>
      <c r="P543" s="631" t="s">
        <v>526</v>
      </c>
    </row>
    <row r="544" spans="1:16" s="159" customFormat="1" x14ac:dyDescent="0.3">
      <c r="A544" s="627"/>
      <c r="B544" s="293"/>
      <c r="C544" s="628"/>
      <c r="D544" s="629"/>
      <c r="E544" s="891" t="s">
        <v>527</v>
      </c>
      <c r="F544" s="886"/>
      <c r="G544" s="630" t="s">
        <v>210</v>
      </c>
      <c r="H544" s="886"/>
      <c r="I544" s="887"/>
      <c r="J544" s="1028"/>
      <c r="K544" s="1028"/>
      <c r="L544" s="1028"/>
      <c r="M544" s="1031"/>
      <c r="N544" s="1028"/>
      <c r="O544" s="1028"/>
      <c r="P544" s="289" t="s">
        <v>433</v>
      </c>
    </row>
    <row r="545" spans="1:16" s="159" customFormat="1" x14ac:dyDescent="0.3">
      <c r="A545" s="627"/>
      <c r="B545" s="293"/>
      <c r="C545" s="628"/>
      <c r="D545" s="632"/>
      <c r="E545" s="891" t="s">
        <v>520</v>
      </c>
      <c r="F545" s="886"/>
      <c r="G545" s="630" t="s">
        <v>210</v>
      </c>
      <c r="H545" s="886"/>
      <c r="I545" s="887"/>
      <c r="J545" s="1029"/>
      <c r="K545" s="1029"/>
      <c r="L545" s="1029"/>
      <c r="M545" s="1032"/>
      <c r="N545" s="1029"/>
      <c r="O545" s="1029"/>
      <c r="P545" s="289" t="s">
        <v>528</v>
      </c>
    </row>
    <row r="546" spans="1:16" s="156" customFormat="1" ht="33.75" customHeight="1" x14ac:dyDescent="0.2">
      <c r="A546" s="556"/>
      <c r="B546" s="622" t="s">
        <v>11</v>
      </c>
      <c r="C546" s="1053" t="s">
        <v>300</v>
      </c>
      <c r="D546" s="1054"/>
      <c r="E546" s="1054"/>
      <c r="F546" s="1054"/>
      <c r="G546" s="1054"/>
      <c r="H546" s="1054"/>
      <c r="I546" s="1055"/>
      <c r="J546" s="558"/>
      <c r="K546" s="559"/>
      <c r="L546" s="560"/>
      <c r="M546" s="561"/>
      <c r="N546" s="562">
        <f>SUM(N548:N555)</f>
        <v>0</v>
      </c>
      <c r="O546" s="562"/>
      <c r="P546" s="603" t="s">
        <v>439</v>
      </c>
    </row>
    <row r="547" spans="1:16" ht="32.25" customHeight="1" x14ac:dyDescent="0.3">
      <c r="A547" s="246"/>
      <c r="B547" s="247"/>
      <c r="C547" s="633"/>
      <c r="D547" s="989" t="s">
        <v>138</v>
      </c>
      <c r="E547" s="990"/>
      <c r="F547" s="990"/>
      <c r="G547" s="990"/>
      <c r="H547" s="990"/>
      <c r="I547" s="991"/>
      <c r="J547" s="623"/>
      <c r="K547" s="624"/>
      <c r="L547" s="423"/>
      <c r="M547" s="625"/>
      <c r="N547" s="626"/>
      <c r="O547" s="626"/>
      <c r="P547" s="289"/>
    </row>
    <row r="548" spans="1:16" s="159" customFormat="1" x14ac:dyDescent="0.3">
      <c r="A548" s="627"/>
      <c r="B548" s="293"/>
      <c r="C548" s="628"/>
      <c r="D548" s="629" t="s">
        <v>20</v>
      </c>
      <c r="E548" s="891" t="s">
        <v>427</v>
      </c>
      <c r="F548" s="886"/>
      <c r="G548" s="630" t="s">
        <v>210</v>
      </c>
      <c r="H548" s="886"/>
      <c r="I548" s="887"/>
      <c r="J548" s="1027"/>
      <c r="K548" s="1027"/>
      <c r="L548" s="1027"/>
      <c r="M548" s="1030"/>
      <c r="N548" s="1027"/>
      <c r="O548" s="1027"/>
      <c r="P548" s="289" t="s">
        <v>405</v>
      </c>
    </row>
    <row r="549" spans="1:16" s="159" customFormat="1" x14ac:dyDescent="0.3">
      <c r="A549" s="627"/>
      <c r="B549" s="293"/>
      <c r="C549" s="628"/>
      <c r="D549" s="629"/>
      <c r="E549" s="891" t="s">
        <v>529</v>
      </c>
      <c r="F549" s="886"/>
      <c r="G549" s="630" t="s">
        <v>210</v>
      </c>
      <c r="H549" s="886"/>
      <c r="I549" s="887"/>
      <c r="J549" s="1028"/>
      <c r="K549" s="1028"/>
      <c r="L549" s="1028"/>
      <c r="M549" s="1031"/>
      <c r="N549" s="1028"/>
      <c r="O549" s="1028"/>
      <c r="P549" s="289" t="s">
        <v>405</v>
      </c>
    </row>
    <row r="550" spans="1:16" s="159" customFormat="1" x14ac:dyDescent="0.3">
      <c r="A550" s="627"/>
      <c r="B550" s="293"/>
      <c r="C550" s="628"/>
      <c r="D550" s="629"/>
      <c r="E550" s="891" t="s">
        <v>429</v>
      </c>
      <c r="F550" s="886"/>
      <c r="G550" s="630" t="s">
        <v>210</v>
      </c>
      <c r="H550" s="886"/>
      <c r="I550" s="887"/>
      <c r="J550" s="1028"/>
      <c r="K550" s="1028"/>
      <c r="L550" s="1028"/>
      <c r="M550" s="1031"/>
      <c r="N550" s="1028"/>
      <c r="O550" s="1028"/>
      <c r="P550" s="289" t="s">
        <v>405</v>
      </c>
    </row>
    <row r="551" spans="1:16" s="159" customFormat="1" x14ac:dyDescent="0.3">
      <c r="A551" s="627"/>
      <c r="B551" s="293"/>
      <c r="C551" s="628"/>
      <c r="D551" s="629"/>
      <c r="E551" s="891" t="s">
        <v>430</v>
      </c>
      <c r="F551" s="886"/>
      <c r="G551" s="630" t="s">
        <v>210</v>
      </c>
      <c r="H551" s="886"/>
      <c r="I551" s="887"/>
      <c r="J551" s="1028"/>
      <c r="K551" s="1028"/>
      <c r="L551" s="1028"/>
      <c r="M551" s="1031"/>
      <c r="N551" s="1028"/>
      <c r="O551" s="1028"/>
      <c r="P551" s="289" t="s">
        <v>405</v>
      </c>
    </row>
    <row r="552" spans="1:16" s="159" customFormat="1" x14ac:dyDescent="0.3">
      <c r="A552" s="627"/>
      <c r="B552" s="293"/>
      <c r="C552" s="628"/>
      <c r="D552" s="629"/>
      <c r="E552" s="891" t="s">
        <v>431</v>
      </c>
      <c r="F552" s="886"/>
      <c r="G552" s="630" t="s">
        <v>210</v>
      </c>
      <c r="H552" s="886"/>
      <c r="I552" s="887"/>
      <c r="J552" s="1028"/>
      <c r="K552" s="1028"/>
      <c r="L552" s="1028"/>
      <c r="M552" s="1031"/>
      <c r="N552" s="1028"/>
      <c r="O552" s="1028"/>
      <c r="P552" s="289" t="s">
        <v>405</v>
      </c>
    </row>
    <row r="553" spans="1:16" s="159" customFormat="1" x14ac:dyDescent="0.3">
      <c r="A553" s="627"/>
      <c r="B553" s="293"/>
      <c r="C553" s="628"/>
      <c r="D553" s="629"/>
      <c r="E553" s="891" t="s">
        <v>376</v>
      </c>
      <c r="F553" s="886"/>
      <c r="G553" s="630" t="s">
        <v>210</v>
      </c>
      <c r="H553" s="886"/>
      <c r="I553" s="887"/>
      <c r="J553" s="1028"/>
      <c r="K553" s="1028"/>
      <c r="L553" s="1028"/>
      <c r="M553" s="1031"/>
      <c r="N553" s="1028"/>
      <c r="O553" s="1028"/>
      <c r="P553" s="631" t="s">
        <v>526</v>
      </c>
    </row>
    <row r="554" spans="1:16" s="159" customFormat="1" x14ac:dyDescent="0.3">
      <c r="A554" s="627"/>
      <c r="B554" s="293"/>
      <c r="C554" s="628"/>
      <c r="D554" s="629"/>
      <c r="E554" s="891" t="s">
        <v>527</v>
      </c>
      <c r="F554" s="886"/>
      <c r="G554" s="630" t="s">
        <v>210</v>
      </c>
      <c r="H554" s="886"/>
      <c r="I554" s="887"/>
      <c r="J554" s="1028"/>
      <c r="K554" s="1028"/>
      <c r="L554" s="1028"/>
      <c r="M554" s="1031"/>
      <c r="N554" s="1028"/>
      <c r="O554" s="1028"/>
      <c r="P554" s="289" t="s">
        <v>433</v>
      </c>
    </row>
    <row r="555" spans="1:16" s="159" customFormat="1" x14ac:dyDescent="0.3">
      <c r="A555" s="627"/>
      <c r="B555" s="293"/>
      <c r="C555" s="628"/>
      <c r="D555" s="629"/>
      <c r="E555" s="891" t="s">
        <v>520</v>
      </c>
      <c r="F555" s="886"/>
      <c r="G555" s="630" t="s">
        <v>210</v>
      </c>
      <c r="H555" s="886"/>
      <c r="I555" s="887"/>
      <c r="J555" s="1029"/>
      <c r="K555" s="1029"/>
      <c r="L555" s="1029"/>
      <c r="M555" s="1032"/>
      <c r="N555" s="1029"/>
      <c r="O555" s="1029"/>
      <c r="P555" s="289" t="s">
        <v>528</v>
      </c>
    </row>
    <row r="556" spans="1:16" s="156" customFormat="1" ht="34.5" customHeight="1" x14ac:dyDescent="0.2">
      <c r="A556" s="556"/>
      <c r="B556" s="622" t="s">
        <v>13</v>
      </c>
      <c r="C556" s="1053" t="s">
        <v>530</v>
      </c>
      <c r="D556" s="1054"/>
      <c r="E556" s="1054"/>
      <c r="F556" s="1054"/>
      <c r="G556" s="1054"/>
      <c r="H556" s="1054"/>
      <c r="I556" s="1055"/>
      <c r="J556" s="634"/>
      <c r="K556" s="559"/>
      <c r="L556" s="560"/>
      <c r="M556" s="561"/>
      <c r="N556" s="562">
        <f>N557+N566+N575+N583+N591+N599</f>
        <v>0</v>
      </c>
      <c r="O556" s="562"/>
      <c r="P556" s="297"/>
    </row>
    <row r="557" spans="1:16" ht="36.75" customHeight="1" x14ac:dyDescent="0.3">
      <c r="A557" s="246"/>
      <c r="B557" s="247"/>
      <c r="C557" s="635">
        <v>1</v>
      </c>
      <c r="D557" s="989" t="s">
        <v>531</v>
      </c>
      <c r="E557" s="990"/>
      <c r="F557" s="990"/>
      <c r="G557" s="990"/>
      <c r="H557" s="990"/>
      <c r="I557" s="991"/>
      <c r="J557" s="571"/>
      <c r="K557" s="572"/>
      <c r="L557" s="573"/>
      <c r="M557" s="574"/>
      <c r="N557" s="77">
        <f>N558</f>
        <v>0</v>
      </c>
      <c r="O557" s="77"/>
      <c r="P557" s="603" t="s">
        <v>532</v>
      </c>
    </row>
    <row r="558" spans="1:16" s="159" customFormat="1" x14ac:dyDescent="0.3">
      <c r="A558" s="627"/>
      <c r="B558" s="293"/>
      <c r="C558" s="628"/>
      <c r="D558" s="629" t="s">
        <v>20</v>
      </c>
      <c r="E558" s="891" t="s">
        <v>533</v>
      </c>
      <c r="F558" s="886"/>
      <c r="G558" s="630" t="s">
        <v>210</v>
      </c>
      <c r="H558" s="886"/>
      <c r="I558" s="887"/>
      <c r="J558" s="1027"/>
      <c r="K558" s="1027"/>
      <c r="L558" s="1027"/>
      <c r="M558" s="1030"/>
      <c r="N558" s="1027"/>
      <c r="O558" s="1027"/>
      <c r="P558" s="289" t="s">
        <v>405</v>
      </c>
    </row>
    <row r="559" spans="1:16" s="159" customFormat="1" x14ac:dyDescent="0.3">
      <c r="A559" s="627"/>
      <c r="B559" s="293"/>
      <c r="C559" s="628"/>
      <c r="D559" s="629"/>
      <c r="E559" s="891" t="s">
        <v>534</v>
      </c>
      <c r="F559" s="886"/>
      <c r="G559" s="630" t="s">
        <v>210</v>
      </c>
      <c r="H559" s="886"/>
      <c r="I559" s="887"/>
      <c r="J559" s="1028"/>
      <c r="K559" s="1028"/>
      <c r="L559" s="1028"/>
      <c r="M559" s="1031"/>
      <c r="N559" s="1028"/>
      <c r="O559" s="1028"/>
      <c r="P559" s="289" t="s">
        <v>405</v>
      </c>
    </row>
    <row r="560" spans="1:16" s="159" customFormat="1" x14ac:dyDescent="0.3">
      <c r="A560" s="627"/>
      <c r="B560" s="293"/>
      <c r="C560" s="628"/>
      <c r="D560" s="629"/>
      <c r="E560" s="891" t="s">
        <v>535</v>
      </c>
      <c r="F560" s="886"/>
      <c r="G560" s="630" t="s">
        <v>210</v>
      </c>
      <c r="H560" s="886"/>
      <c r="I560" s="887"/>
      <c r="J560" s="1028"/>
      <c r="K560" s="1028"/>
      <c r="L560" s="1028"/>
      <c r="M560" s="1031"/>
      <c r="N560" s="1028"/>
      <c r="O560" s="1028"/>
      <c r="P560" s="289" t="s">
        <v>405</v>
      </c>
    </row>
    <row r="561" spans="1:16" s="159" customFormat="1" ht="28.9" customHeight="1" x14ac:dyDescent="0.3">
      <c r="A561" s="627"/>
      <c r="B561" s="293"/>
      <c r="C561" s="628"/>
      <c r="D561" s="629"/>
      <c r="E561" s="891" t="s">
        <v>536</v>
      </c>
      <c r="F561" s="886"/>
      <c r="G561" s="630" t="s">
        <v>210</v>
      </c>
      <c r="H561" s="886"/>
      <c r="I561" s="887"/>
      <c r="J561" s="1028"/>
      <c r="K561" s="1028"/>
      <c r="L561" s="1028"/>
      <c r="M561" s="1031"/>
      <c r="N561" s="1028"/>
      <c r="O561" s="1028"/>
      <c r="P561" s="289" t="s">
        <v>537</v>
      </c>
    </row>
    <row r="562" spans="1:16" s="159" customFormat="1" x14ac:dyDescent="0.3">
      <c r="A562" s="627"/>
      <c r="B562" s="293"/>
      <c r="C562" s="628"/>
      <c r="D562" s="629"/>
      <c r="E562" s="891" t="s">
        <v>538</v>
      </c>
      <c r="F562" s="886"/>
      <c r="G562" s="630" t="s">
        <v>210</v>
      </c>
      <c r="H562" s="886"/>
      <c r="I562" s="887"/>
      <c r="J562" s="1028"/>
      <c r="K562" s="1028"/>
      <c r="L562" s="1028"/>
      <c r="M562" s="1031"/>
      <c r="N562" s="1028"/>
      <c r="O562" s="1028"/>
      <c r="P562" s="289" t="s">
        <v>537</v>
      </c>
    </row>
    <row r="563" spans="1:16" s="159" customFormat="1" x14ac:dyDescent="0.3">
      <c r="A563" s="627"/>
      <c r="B563" s="293"/>
      <c r="C563" s="628"/>
      <c r="D563" s="629"/>
      <c r="E563" s="891" t="s">
        <v>376</v>
      </c>
      <c r="F563" s="886"/>
      <c r="G563" s="630" t="s">
        <v>210</v>
      </c>
      <c r="H563" s="886"/>
      <c r="I563" s="887"/>
      <c r="J563" s="1028"/>
      <c r="K563" s="1028"/>
      <c r="L563" s="1028"/>
      <c r="M563" s="1031"/>
      <c r="N563" s="1028"/>
      <c r="O563" s="1028"/>
      <c r="P563" s="289" t="s">
        <v>539</v>
      </c>
    </row>
    <row r="564" spans="1:16" s="159" customFormat="1" x14ac:dyDescent="0.3">
      <c r="A564" s="627"/>
      <c r="B564" s="293"/>
      <c r="C564" s="628"/>
      <c r="D564" s="629"/>
      <c r="E564" s="891" t="s">
        <v>527</v>
      </c>
      <c r="F564" s="886"/>
      <c r="G564" s="630" t="s">
        <v>210</v>
      </c>
      <c r="H564" s="886"/>
      <c r="I564" s="887"/>
      <c r="J564" s="1028"/>
      <c r="K564" s="1028"/>
      <c r="L564" s="1028"/>
      <c r="M564" s="1031"/>
      <c r="N564" s="1028"/>
      <c r="O564" s="1028"/>
      <c r="P564" s="289" t="s">
        <v>433</v>
      </c>
    </row>
    <row r="565" spans="1:16" s="159" customFormat="1" x14ac:dyDescent="0.3">
      <c r="A565" s="627"/>
      <c r="B565" s="293"/>
      <c r="C565" s="628"/>
      <c r="D565" s="629"/>
      <c r="E565" s="891" t="s">
        <v>520</v>
      </c>
      <c r="F565" s="886"/>
      <c r="G565" s="630" t="s">
        <v>210</v>
      </c>
      <c r="H565" s="886"/>
      <c r="I565" s="887"/>
      <c r="J565" s="1029"/>
      <c r="K565" s="1029"/>
      <c r="L565" s="1029"/>
      <c r="M565" s="1032"/>
      <c r="N565" s="1029"/>
      <c r="O565" s="1029"/>
      <c r="P565" s="289" t="s">
        <v>528</v>
      </c>
    </row>
    <row r="566" spans="1:16" ht="36.75" customHeight="1" x14ac:dyDescent="0.3">
      <c r="A566" s="246"/>
      <c r="B566" s="247"/>
      <c r="C566" s="635">
        <v>2</v>
      </c>
      <c r="D566" s="989" t="s">
        <v>540</v>
      </c>
      <c r="E566" s="990"/>
      <c r="F566" s="990"/>
      <c r="G566" s="990"/>
      <c r="H566" s="990"/>
      <c r="I566" s="991"/>
      <c r="J566" s="571"/>
      <c r="K566" s="572"/>
      <c r="L566" s="573"/>
      <c r="M566" s="574"/>
      <c r="N566" s="77">
        <f>N567</f>
        <v>0</v>
      </c>
      <c r="O566" s="77"/>
      <c r="P566" s="603" t="s">
        <v>541</v>
      </c>
    </row>
    <row r="567" spans="1:16" s="159" customFormat="1" x14ac:dyDescent="0.3">
      <c r="A567" s="627"/>
      <c r="B567" s="293"/>
      <c r="C567" s="628"/>
      <c r="D567" s="629" t="s">
        <v>20</v>
      </c>
      <c r="E567" s="891" t="s">
        <v>533</v>
      </c>
      <c r="F567" s="886"/>
      <c r="G567" s="630" t="s">
        <v>210</v>
      </c>
      <c r="H567" s="886"/>
      <c r="I567" s="887"/>
      <c r="J567" s="1027"/>
      <c r="K567" s="1027"/>
      <c r="L567" s="1027"/>
      <c r="M567" s="1030"/>
      <c r="N567" s="1027"/>
      <c r="O567" s="1027"/>
      <c r="P567" s="289" t="s">
        <v>405</v>
      </c>
    </row>
    <row r="568" spans="1:16" s="159" customFormat="1" x14ac:dyDescent="0.3">
      <c r="A568" s="627"/>
      <c r="B568" s="293"/>
      <c r="C568" s="628"/>
      <c r="D568" s="629"/>
      <c r="E568" s="891" t="s">
        <v>534</v>
      </c>
      <c r="F568" s="886"/>
      <c r="G568" s="630" t="s">
        <v>210</v>
      </c>
      <c r="H568" s="886"/>
      <c r="I568" s="887"/>
      <c r="J568" s="1028"/>
      <c r="K568" s="1028"/>
      <c r="L568" s="1028"/>
      <c r="M568" s="1031"/>
      <c r="N568" s="1028"/>
      <c r="O568" s="1028"/>
      <c r="P568" s="289" t="s">
        <v>405</v>
      </c>
    </row>
    <row r="569" spans="1:16" s="159" customFormat="1" x14ac:dyDescent="0.3">
      <c r="A569" s="627"/>
      <c r="B569" s="293"/>
      <c r="C569" s="628"/>
      <c r="D569" s="629"/>
      <c r="E569" s="891" t="s">
        <v>535</v>
      </c>
      <c r="F569" s="886"/>
      <c r="G569" s="630" t="s">
        <v>210</v>
      </c>
      <c r="H569" s="886"/>
      <c r="I569" s="887"/>
      <c r="J569" s="1028"/>
      <c r="K569" s="1028"/>
      <c r="L569" s="1028"/>
      <c r="M569" s="1031"/>
      <c r="N569" s="1028"/>
      <c r="O569" s="1028"/>
      <c r="P569" s="289" t="s">
        <v>405</v>
      </c>
    </row>
    <row r="570" spans="1:16" s="159" customFormat="1" ht="27.6" customHeight="1" x14ac:dyDescent="0.3">
      <c r="A570" s="627"/>
      <c r="B570" s="293"/>
      <c r="C570" s="628"/>
      <c r="D570" s="629"/>
      <c r="E570" s="891" t="s">
        <v>536</v>
      </c>
      <c r="F570" s="886"/>
      <c r="G570" s="630" t="s">
        <v>210</v>
      </c>
      <c r="H570" s="886"/>
      <c r="I570" s="887"/>
      <c r="J570" s="1028"/>
      <c r="K570" s="1028"/>
      <c r="L570" s="1028"/>
      <c r="M570" s="1031"/>
      <c r="N570" s="1028"/>
      <c r="O570" s="1028"/>
      <c r="P570" s="289" t="s">
        <v>537</v>
      </c>
    </row>
    <row r="571" spans="1:16" s="159" customFormat="1" x14ac:dyDescent="0.3">
      <c r="A571" s="627"/>
      <c r="B571" s="293"/>
      <c r="C571" s="628"/>
      <c r="D571" s="629"/>
      <c r="E571" s="891" t="s">
        <v>538</v>
      </c>
      <c r="F571" s="886"/>
      <c r="G571" s="630" t="s">
        <v>210</v>
      </c>
      <c r="H571" s="886"/>
      <c r="I571" s="887"/>
      <c r="J571" s="1028"/>
      <c r="K571" s="1028"/>
      <c r="L571" s="1028"/>
      <c r="M571" s="1031"/>
      <c r="N571" s="1028"/>
      <c r="O571" s="1028"/>
      <c r="P571" s="289" t="s">
        <v>537</v>
      </c>
    </row>
    <row r="572" spans="1:16" s="159" customFormat="1" x14ac:dyDescent="0.3">
      <c r="A572" s="627"/>
      <c r="B572" s="293"/>
      <c r="C572" s="628"/>
      <c r="D572" s="629"/>
      <c r="E572" s="891" t="s">
        <v>376</v>
      </c>
      <c r="F572" s="886"/>
      <c r="G572" s="630" t="s">
        <v>210</v>
      </c>
      <c r="H572" s="886"/>
      <c r="I572" s="887"/>
      <c r="J572" s="1028"/>
      <c r="K572" s="1028"/>
      <c r="L572" s="1028"/>
      <c r="M572" s="1031"/>
      <c r="N572" s="1028"/>
      <c r="O572" s="1028"/>
      <c r="P572" s="289" t="s">
        <v>542</v>
      </c>
    </row>
    <row r="573" spans="1:16" s="159" customFormat="1" x14ac:dyDescent="0.3">
      <c r="A573" s="627"/>
      <c r="B573" s="293"/>
      <c r="C573" s="628"/>
      <c r="D573" s="629"/>
      <c r="E573" s="891" t="s">
        <v>527</v>
      </c>
      <c r="F573" s="886"/>
      <c r="G573" s="630" t="s">
        <v>210</v>
      </c>
      <c r="H573" s="886"/>
      <c r="I573" s="887"/>
      <c r="J573" s="1028"/>
      <c r="K573" s="1028"/>
      <c r="L573" s="1028"/>
      <c r="M573" s="1031"/>
      <c r="N573" s="1028"/>
      <c r="O573" s="1028"/>
      <c r="P573" s="289" t="s">
        <v>433</v>
      </c>
    </row>
    <row r="574" spans="1:16" s="159" customFormat="1" x14ac:dyDescent="0.3">
      <c r="A574" s="627"/>
      <c r="B574" s="293"/>
      <c r="C574" s="628"/>
      <c r="D574" s="629"/>
      <c r="E574" s="891" t="s">
        <v>520</v>
      </c>
      <c r="F574" s="886"/>
      <c r="G574" s="630" t="s">
        <v>210</v>
      </c>
      <c r="H574" s="886"/>
      <c r="I574" s="887"/>
      <c r="J574" s="1029"/>
      <c r="K574" s="1029"/>
      <c r="L574" s="1029"/>
      <c r="M574" s="1032"/>
      <c r="N574" s="1029"/>
      <c r="O574" s="1029"/>
      <c r="P574" s="289" t="s">
        <v>528</v>
      </c>
    </row>
    <row r="575" spans="1:16" ht="36.75" customHeight="1" x14ac:dyDescent="0.3">
      <c r="A575" s="246"/>
      <c r="B575" s="247"/>
      <c r="C575" s="635">
        <v>3</v>
      </c>
      <c r="D575" s="989" t="s">
        <v>543</v>
      </c>
      <c r="E575" s="990"/>
      <c r="F575" s="990"/>
      <c r="G575" s="990"/>
      <c r="H575" s="990"/>
      <c r="I575" s="991"/>
      <c r="J575" s="571"/>
      <c r="K575" s="572"/>
      <c r="L575" s="573"/>
      <c r="M575" s="574"/>
      <c r="N575" s="77">
        <f>N576</f>
        <v>0</v>
      </c>
      <c r="O575" s="77"/>
      <c r="P575" s="603" t="s">
        <v>426</v>
      </c>
    </row>
    <row r="576" spans="1:16" s="159" customFormat="1" x14ac:dyDescent="0.3">
      <c r="A576" s="627"/>
      <c r="B576" s="293"/>
      <c r="C576" s="628"/>
      <c r="D576" s="629" t="s">
        <v>20</v>
      </c>
      <c r="E576" s="891" t="s">
        <v>533</v>
      </c>
      <c r="F576" s="886"/>
      <c r="G576" s="630" t="s">
        <v>210</v>
      </c>
      <c r="H576" s="886"/>
      <c r="I576" s="887"/>
      <c r="J576" s="1027"/>
      <c r="K576" s="1027"/>
      <c r="L576" s="1027"/>
      <c r="M576" s="1030"/>
      <c r="N576" s="1027"/>
      <c r="O576" s="1027"/>
      <c r="P576" s="289" t="s">
        <v>405</v>
      </c>
    </row>
    <row r="577" spans="1:16" s="159" customFormat="1" x14ac:dyDescent="0.3">
      <c r="A577" s="627"/>
      <c r="B577" s="293"/>
      <c r="C577" s="628"/>
      <c r="D577" s="629"/>
      <c r="E577" s="891" t="s">
        <v>534</v>
      </c>
      <c r="F577" s="886"/>
      <c r="G577" s="630" t="s">
        <v>210</v>
      </c>
      <c r="H577" s="886"/>
      <c r="I577" s="887"/>
      <c r="J577" s="1028"/>
      <c r="K577" s="1028"/>
      <c r="L577" s="1028"/>
      <c r="M577" s="1031"/>
      <c r="N577" s="1028"/>
      <c r="O577" s="1028"/>
      <c r="P577" s="289" t="s">
        <v>405</v>
      </c>
    </row>
    <row r="578" spans="1:16" s="159" customFormat="1" x14ac:dyDescent="0.3">
      <c r="A578" s="627"/>
      <c r="B578" s="293"/>
      <c r="C578" s="628"/>
      <c r="D578" s="629"/>
      <c r="E578" s="891" t="s">
        <v>535</v>
      </c>
      <c r="F578" s="886"/>
      <c r="G578" s="630" t="s">
        <v>210</v>
      </c>
      <c r="H578" s="886"/>
      <c r="I578" s="887"/>
      <c r="J578" s="1028"/>
      <c r="K578" s="1028"/>
      <c r="L578" s="1028"/>
      <c r="M578" s="1031"/>
      <c r="N578" s="1028"/>
      <c r="O578" s="1028"/>
      <c r="P578" s="289" t="s">
        <v>405</v>
      </c>
    </row>
    <row r="579" spans="1:16" s="159" customFormat="1" x14ac:dyDescent="0.3">
      <c r="A579" s="627"/>
      <c r="B579" s="293"/>
      <c r="C579" s="628"/>
      <c r="D579" s="629"/>
      <c r="E579" s="891" t="s">
        <v>538</v>
      </c>
      <c r="F579" s="886"/>
      <c r="G579" s="630" t="s">
        <v>210</v>
      </c>
      <c r="H579" s="886"/>
      <c r="I579" s="887"/>
      <c r="J579" s="1028"/>
      <c r="K579" s="1028"/>
      <c r="L579" s="1028"/>
      <c r="M579" s="1031"/>
      <c r="N579" s="1028"/>
      <c r="O579" s="1028"/>
      <c r="P579" s="289" t="s">
        <v>537</v>
      </c>
    </row>
    <row r="580" spans="1:16" s="159" customFormat="1" x14ac:dyDescent="0.3">
      <c r="A580" s="627"/>
      <c r="B580" s="293"/>
      <c r="C580" s="628"/>
      <c r="D580" s="629"/>
      <c r="E580" s="891" t="s">
        <v>376</v>
      </c>
      <c r="F580" s="886"/>
      <c r="G580" s="630" t="s">
        <v>210</v>
      </c>
      <c r="H580" s="886"/>
      <c r="I580" s="887"/>
      <c r="J580" s="1028"/>
      <c r="K580" s="1028"/>
      <c r="L580" s="1028"/>
      <c r="M580" s="1031"/>
      <c r="N580" s="1028"/>
      <c r="O580" s="1028"/>
      <c r="P580" s="289" t="s">
        <v>539</v>
      </c>
    </row>
    <row r="581" spans="1:16" s="159" customFormat="1" x14ac:dyDescent="0.3">
      <c r="A581" s="627"/>
      <c r="B581" s="293"/>
      <c r="C581" s="628"/>
      <c r="D581" s="629"/>
      <c r="E581" s="891" t="s">
        <v>527</v>
      </c>
      <c r="F581" s="886"/>
      <c r="G581" s="630" t="s">
        <v>210</v>
      </c>
      <c r="H581" s="886"/>
      <c r="I581" s="887"/>
      <c r="J581" s="1028"/>
      <c r="K581" s="1028"/>
      <c r="L581" s="1028"/>
      <c r="M581" s="1031"/>
      <c r="N581" s="1028"/>
      <c r="O581" s="1028"/>
      <c r="P581" s="289" t="s">
        <v>433</v>
      </c>
    </row>
    <row r="582" spans="1:16" s="159" customFormat="1" x14ac:dyDescent="0.3">
      <c r="A582" s="627"/>
      <c r="B582" s="293"/>
      <c r="C582" s="628"/>
      <c r="D582" s="629"/>
      <c r="E582" s="891" t="s">
        <v>520</v>
      </c>
      <c r="F582" s="886"/>
      <c r="G582" s="630" t="s">
        <v>210</v>
      </c>
      <c r="H582" s="886"/>
      <c r="I582" s="887"/>
      <c r="J582" s="1029"/>
      <c r="K582" s="1029"/>
      <c r="L582" s="1029"/>
      <c r="M582" s="1032"/>
      <c r="N582" s="1029"/>
      <c r="O582" s="1029"/>
      <c r="P582" s="289" t="s">
        <v>528</v>
      </c>
    </row>
    <row r="583" spans="1:16" ht="36.75" customHeight="1" x14ac:dyDescent="0.3">
      <c r="A583" s="246"/>
      <c r="B583" s="247"/>
      <c r="C583" s="635">
        <v>4</v>
      </c>
      <c r="D583" s="989" t="s">
        <v>544</v>
      </c>
      <c r="E583" s="990"/>
      <c r="F583" s="990"/>
      <c r="G583" s="990"/>
      <c r="H583" s="990"/>
      <c r="I583" s="991"/>
      <c r="J583" s="571"/>
      <c r="K583" s="572"/>
      <c r="L583" s="573"/>
      <c r="M583" s="574"/>
      <c r="N583" s="77">
        <f>N584</f>
        <v>0</v>
      </c>
      <c r="O583" s="77"/>
      <c r="P583" s="603" t="s">
        <v>545</v>
      </c>
    </row>
    <row r="584" spans="1:16" s="159" customFormat="1" x14ac:dyDescent="0.3">
      <c r="A584" s="627"/>
      <c r="B584" s="293"/>
      <c r="C584" s="628"/>
      <c r="D584" s="629" t="s">
        <v>20</v>
      </c>
      <c r="E584" s="891" t="s">
        <v>533</v>
      </c>
      <c r="F584" s="886"/>
      <c r="G584" s="630" t="s">
        <v>210</v>
      </c>
      <c r="H584" s="886"/>
      <c r="I584" s="887"/>
      <c r="J584" s="1027"/>
      <c r="K584" s="1027"/>
      <c r="L584" s="1027"/>
      <c r="M584" s="1030"/>
      <c r="N584" s="1027"/>
      <c r="O584" s="1027"/>
      <c r="P584" s="289" t="s">
        <v>405</v>
      </c>
    </row>
    <row r="585" spans="1:16" s="159" customFormat="1" x14ac:dyDescent="0.3">
      <c r="A585" s="627"/>
      <c r="B585" s="293"/>
      <c r="C585" s="628"/>
      <c r="D585" s="629"/>
      <c r="E585" s="891" t="s">
        <v>534</v>
      </c>
      <c r="F585" s="886"/>
      <c r="G585" s="630" t="s">
        <v>210</v>
      </c>
      <c r="H585" s="886"/>
      <c r="I585" s="887"/>
      <c r="J585" s="1028"/>
      <c r="K585" s="1028"/>
      <c r="L585" s="1028"/>
      <c r="M585" s="1031"/>
      <c r="N585" s="1028"/>
      <c r="O585" s="1028"/>
      <c r="P585" s="289" t="s">
        <v>405</v>
      </c>
    </row>
    <row r="586" spans="1:16" s="159" customFormat="1" x14ac:dyDescent="0.3">
      <c r="A586" s="627"/>
      <c r="B586" s="293"/>
      <c r="C586" s="628"/>
      <c r="D586" s="629"/>
      <c r="E586" s="891" t="s">
        <v>535</v>
      </c>
      <c r="F586" s="886"/>
      <c r="G586" s="630" t="s">
        <v>210</v>
      </c>
      <c r="H586" s="886"/>
      <c r="I586" s="887"/>
      <c r="J586" s="1028"/>
      <c r="K586" s="1028"/>
      <c r="L586" s="1028"/>
      <c r="M586" s="1031"/>
      <c r="N586" s="1028"/>
      <c r="O586" s="1028"/>
      <c r="P586" s="289" t="s">
        <v>405</v>
      </c>
    </row>
    <row r="587" spans="1:16" s="159" customFormat="1" x14ac:dyDescent="0.3">
      <c r="A587" s="627"/>
      <c r="B587" s="293"/>
      <c r="C587" s="628"/>
      <c r="D587" s="629"/>
      <c r="E587" s="891" t="s">
        <v>538</v>
      </c>
      <c r="F587" s="886"/>
      <c r="G587" s="630" t="s">
        <v>210</v>
      </c>
      <c r="H587" s="886"/>
      <c r="I587" s="887"/>
      <c r="J587" s="1028"/>
      <c r="K587" s="1028"/>
      <c r="L587" s="1028"/>
      <c r="M587" s="1031"/>
      <c r="N587" s="1028"/>
      <c r="O587" s="1028"/>
      <c r="P587" s="289" t="s">
        <v>537</v>
      </c>
    </row>
    <row r="588" spans="1:16" s="159" customFormat="1" x14ac:dyDescent="0.3">
      <c r="A588" s="627"/>
      <c r="B588" s="293"/>
      <c r="C588" s="628"/>
      <c r="D588" s="629"/>
      <c r="E588" s="891" t="s">
        <v>376</v>
      </c>
      <c r="F588" s="886"/>
      <c r="G588" s="630" t="s">
        <v>210</v>
      </c>
      <c r="H588" s="886"/>
      <c r="I588" s="887"/>
      <c r="J588" s="1028"/>
      <c r="K588" s="1028"/>
      <c r="L588" s="1028"/>
      <c r="M588" s="1031"/>
      <c r="N588" s="1028"/>
      <c r="O588" s="1028"/>
      <c r="P588" s="289" t="s">
        <v>542</v>
      </c>
    </row>
    <row r="589" spans="1:16" s="159" customFormat="1" x14ac:dyDescent="0.3">
      <c r="A589" s="627"/>
      <c r="B589" s="293"/>
      <c r="C589" s="628"/>
      <c r="D589" s="629"/>
      <c r="E589" s="891" t="s">
        <v>527</v>
      </c>
      <c r="F589" s="886"/>
      <c r="G589" s="630" t="s">
        <v>210</v>
      </c>
      <c r="H589" s="886"/>
      <c r="I589" s="887"/>
      <c r="J589" s="1028"/>
      <c r="K589" s="1028"/>
      <c r="L589" s="1028"/>
      <c r="M589" s="1031"/>
      <c r="N589" s="1028"/>
      <c r="O589" s="1028"/>
      <c r="P589" s="289" t="s">
        <v>433</v>
      </c>
    </row>
    <row r="590" spans="1:16" s="159" customFormat="1" x14ac:dyDescent="0.3">
      <c r="A590" s="627"/>
      <c r="B590" s="293"/>
      <c r="C590" s="628"/>
      <c r="D590" s="629"/>
      <c r="E590" s="891" t="s">
        <v>520</v>
      </c>
      <c r="F590" s="886"/>
      <c r="G590" s="630" t="s">
        <v>210</v>
      </c>
      <c r="H590" s="886"/>
      <c r="I590" s="887"/>
      <c r="J590" s="1029"/>
      <c r="K590" s="1029"/>
      <c r="L590" s="1029"/>
      <c r="M590" s="1032"/>
      <c r="N590" s="1029"/>
      <c r="O590" s="1029"/>
      <c r="P590" s="289" t="s">
        <v>528</v>
      </c>
    </row>
    <row r="591" spans="1:16" ht="36.75" customHeight="1" x14ac:dyDescent="0.3">
      <c r="A591" s="246"/>
      <c r="B591" s="247"/>
      <c r="C591" s="635">
        <v>5</v>
      </c>
      <c r="D591" s="989" t="s">
        <v>546</v>
      </c>
      <c r="E591" s="990"/>
      <c r="F591" s="990"/>
      <c r="G591" s="990"/>
      <c r="H591" s="990"/>
      <c r="I591" s="991"/>
      <c r="J591" s="571"/>
      <c r="K591" s="572"/>
      <c r="L591" s="573"/>
      <c r="M591" s="574"/>
      <c r="N591" s="77">
        <f>N592</f>
        <v>0</v>
      </c>
      <c r="O591" s="77"/>
      <c r="P591" s="603" t="s">
        <v>434</v>
      </c>
    </row>
    <row r="592" spans="1:16" s="159" customFormat="1" x14ac:dyDescent="0.3">
      <c r="A592" s="627"/>
      <c r="B592" s="293"/>
      <c r="C592" s="628"/>
      <c r="D592" s="629" t="s">
        <v>20</v>
      </c>
      <c r="E592" s="891" t="s">
        <v>533</v>
      </c>
      <c r="F592" s="886"/>
      <c r="G592" s="630" t="s">
        <v>210</v>
      </c>
      <c r="H592" s="886"/>
      <c r="I592" s="887"/>
      <c r="J592" s="1027"/>
      <c r="K592" s="1027"/>
      <c r="L592" s="1027"/>
      <c r="M592" s="1030"/>
      <c r="N592" s="1027"/>
      <c r="O592" s="1027"/>
      <c r="P592" s="289" t="s">
        <v>405</v>
      </c>
    </row>
    <row r="593" spans="1:16" s="159" customFormat="1" x14ac:dyDescent="0.3">
      <c r="A593" s="627"/>
      <c r="B593" s="293"/>
      <c r="C593" s="628"/>
      <c r="D593" s="629"/>
      <c r="E593" s="891" t="s">
        <v>534</v>
      </c>
      <c r="F593" s="886"/>
      <c r="G593" s="630" t="s">
        <v>210</v>
      </c>
      <c r="H593" s="886"/>
      <c r="I593" s="887"/>
      <c r="J593" s="1028"/>
      <c r="K593" s="1028"/>
      <c r="L593" s="1028"/>
      <c r="M593" s="1031"/>
      <c r="N593" s="1028"/>
      <c r="O593" s="1028"/>
      <c r="P593" s="289" t="s">
        <v>405</v>
      </c>
    </row>
    <row r="594" spans="1:16" s="159" customFormat="1" x14ac:dyDescent="0.3">
      <c r="A594" s="627"/>
      <c r="B594" s="293"/>
      <c r="C594" s="628"/>
      <c r="D594" s="629"/>
      <c r="E594" s="891" t="s">
        <v>535</v>
      </c>
      <c r="F594" s="886"/>
      <c r="G594" s="630" t="s">
        <v>210</v>
      </c>
      <c r="H594" s="886"/>
      <c r="I594" s="887"/>
      <c r="J594" s="1028"/>
      <c r="K594" s="1028"/>
      <c r="L594" s="1028"/>
      <c r="M594" s="1031"/>
      <c r="N594" s="1028"/>
      <c r="O594" s="1028"/>
      <c r="P594" s="289" t="s">
        <v>405</v>
      </c>
    </row>
    <row r="595" spans="1:16" s="159" customFormat="1" x14ac:dyDescent="0.3">
      <c r="A595" s="627"/>
      <c r="B595" s="293"/>
      <c r="C595" s="628"/>
      <c r="D595" s="629"/>
      <c r="E595" s="891" t="s">
        <v>538</v>
      </c>
      <c r="F595" s="886"/>
      <c r="G595" s="630" t="s">
        <v>210</v>
      </c>
      <c r="H595" s="886"/>
      <c r="I595" s="887"/>
      <c r="J595" s="1028"/>
      <c r="K595" s="1028"/>
      <c r="L595" s="1028"/>
      <c r="M595" s="1031"/>
      <c r="N595" s="1028"/>
      <c r="O595" s="1028"/>
      <c r="P595" s="289" t="s">
        <v>537</v>
      </c>
    </row>
    <row r="596" spans="1:16" s="159" customFormat="1" x14ac:dyDescent="0.3">
      <c r="A596" s="627"/>
      <c r="B596" s="293"/>
      <c r="C596" s="628"/>
      <c r="D596" s="629"/>
      <c r="E596" s="891" t="s">
        <v>376</v>
      </c>
      <c r="F596" s="886"/>
      <c r="G596" s="630" t="s">
        <v>210</v>
      </c>
      <c r="H596" s="886"/>
      <c r="I596" s="887"/>
      <c r="J596" s="1028"/>
      <c r="K596" s="1028"/>
      <c r="L596" s="1028"/>
      <c r="M596" s="1031"/>
      <c r="N596" s="1028"/>
      <c r="O596" s="1028"/>
      <c r="P596" s="289" t="s">
        <v>542</v>
      </c>
    </row>
    <row r="597" spans="1:16" s="159" customFormat="1" x14ac:dyDescent="0.3">
      <c r="A597" s="627"/>
      <c r="B597" s="293"/>
      <c r="C597" s="628"/>
      <c r="D597" s="629"/>
      <c r="E597" s="891" t="s">
        <v>527</v>
      </c>
      <c r="F597" s="886"/>
      <c r="G597" s="630" t="s">
        <v>210</v>
      </c>
      <c r="H597" s="886"/>
      <c r="I597" s="887"/>
      <c r="J597" s="1028"/>
      <c r="K597" s="1028"/>
      <c r="L597" s="1028"/>
      <c r="M597" s="1031"/>
      <c r="N597" s="1028"/>
      <c r="O597" s="1028"/>
      <c r="P597" s="289" t="s">
        <v>433</v>
      </c>
    </row>
    <row r="598" spans="1:16" s="159" customFormat="1" x14ac:dyDescent="0.3">
      <c r="A598" s="627"/>
      <c r="B598" s="293"/>
      <c r="C598" s="628"/>
      <c r="D598" s="629"/>
      <c r="E598" s="891" t="s">
        <v>520</v>
      </c>
      <c r="F598" s="886"/>
      <c r="G598" s="630" t="s">
        <v>210</v>
      </c>
      <c r="H598" s="886"/>
      <c r="I598" s="887"/>
      <c r="J598" s="1029"/>
      <c r="K598" s="1029"/>
      <c r="L598" s="1029"/>
      <c r="M598" s="1032"/>
      <c r="N598" s="1029"/>
      <c r="O598" s="1029"/>
      <c r="P598" s="289" t="s">
        <v>528</v>
      </c>
    </row>
    <row r="599" spans="1:16" ht="47.25" customHeight="1" x14ac:dyDescent="0.3">
      <c r="A599" s="246"/>
      <c r="B599" s="247"/>
      <c r="C599" s="635">
        <v>6</v>
      </c>
      <c r="D599" s="989" t="s">
        <v>547</v>
      </c>
      <c r="E599" s="990"/>
      <c r="F599" s="990"/>
      <c r="G599" s="990"/>
      <c r="H599" s="990"/>
      <c r="I599" s="991"/>
      <c r="J599" s="571"/>
      <c r="K599" s="572"/>
      <c r="L599" s="573"/>
      <c r="M599" s="574"/>
      <c r="N599" s="77">
        <f>N600</f>
        <v>0</v>
      </c>
      <c r="O599" s="77"/>
      <c r="P599" s="597" t="s">
        <v>548</v>
      </c>
    </row>
    <row r="600" spans="1:16" s="159" customFormat="1" x14ac:dyDescent="0.3">
      <c r="A600" s="627"/>
      <c r="B600" s="293"/>
      <c r="C600" s="628"/>
      <c r="D600" s="629" t="s">
        <v>20</v>
      </c>
      <c r="E600" s="891" t="s">
        <v>533</v>
      </c>
      <c r="F600" s="886"/>
      <c r="G600" s="630" t="s">
        <v>210</v>
      </c>
      <c r="H600" s="886"/>
      <c r="I600" s="887"/>
      <c r="J600" s="1027"/>
      <c r="K600" s="1027"/>
      <c r="L600" s="1027"/>
      <c r="M600" s="1030"/>
      <c r="N600" s="1027"/>
      <c r="O600" s="1027"/>
      <c r="P600" s="289" t="s">
        <v>405</v>
      </c>
    </row>
    <row r="601" spans="1:16" s="159" customFormat="1" x14ac:dyDescent="0.3">
      <c r="A601" s="627"/>
      <c r="B601" s="293"/>
      <c r="C601" s="628"/>
      <c r="D601" s="629"/>
      <c r="E601" s="891" t="s">
        <v>534</v>
      </c>
      <c r="F601" s="886"/>
      <c r="G601" s="630" t="s">
        <v>210</v>
      </c>
      <c r="H601" s="886"/>
      <c r="I601" s="887"/>
      <c r="J601" s="1028"/>
      <c r="K601" s="1028"/>
      <c r="L601" s="1028"/>
      <c r="M601" s="1031"/>
      <c r="N601" s="1028"/>
      <c r="O601" s="1028"/>
      <c r="P601" s="289" t="s">
        <v>405</v>
      </c>
    </row>
    <row r="602" spans="1:16" s="159" customFormat="1" x14ac:dyDescent="0.3">
      <c r="A602" s="627"/>
      <c r="B602" s="293"/>
      <c r="C602" s="628"/>
      <c r="D602" s="629"/>
      <c r="E602" s="891" t="s">
        <v>535</v>
      </c>
      <c r="F602" s="886"/>
      <c r="G602" s="630" t="s">
        <v>210</v>
      </c>
      <c r="H602" s="886"/>
      <c r="I602" s="887"/>
      <c r="J602" s="1028"/>
      <c r="K602" s="1028"/>
      <c r="L602" s="1028"/>
      <c r="M602" s="1031"/>
      <c r="N602" s="1028"/>
      <c r="O602" s="1028"/>
      <c r="P602" s="289" t="s">
        <v>405</v>
      </c>
    </row>
    <row r="603" spans="1:16" s="159" customFormat="1" x14ac:dyDescent="0.3">
      <c r="A603" s="627"/>
      <c r="B603" s="293"/>
      <c r="C603" s="628"/>
      <c r="D603" s="629"/>
      <c r="E603" s="891" t="s">
        <v>538</v>
      </c>
      <c r="F603" s="886"/>
      <c r="G603" s="630" t="s">
        <v>210</v>
      </c>
      <c r="H603" s="886"/>
      <c r="I603" s="887"/>
      <c r="J603" s="1028"/>
      <c r="K603" s="1028"/>
      <c r="L603" s="1028"/>
      <c r="M603" s="1031"/>
      <c r="N603" s="1028"/>
      <c r="O603" s="1028"/>
      <c r="P603" s="289" t="s">
        <v>537</v>
      </c>
    </row>
    <row r="604" spans="1:16" s="159" customFormat="1" x14ac:dyDescent="0.3">
      <c r="A604" s="627"/>
      <c r="B604" s="293"/>
      <c r="C604" s="628"/>
      <c r="D604" s="629"/>
      <c r="E604" s="891" t="s">
        <v>549</v>
      </c>
      <c r="F604" s="886"/>
      <c r="G604" s="630" t="s">
        <v>210</v>
      </c>
      <c r="H604" s="886"/>
      <c r="I604" s="887"/>
      <c r="J604" s="1028"/>
      <c r="K604" s="1028"/>
      <c r="L604" s="1028"/>
      <c r="M604" s="1031"/>
      <c r="N604" s="1028"/>
      <c r="O604" s="1028"/>
      <c r="P604" s="289" t="s">
        <v>537</v>
      </c>
    </row>
    <row r="605" spans="1:16" s="159" customFormat="1" x14ac:dyDescent="0.3">
      <c r="A605" s="627"/>
      <c r="B605" s="293"/>
      <c r="C605" s="628"/>
      <c r="D605" s="629"/>
      <c r="E605" s="891" t="s">
        <v>376</v>
      </c>
      <c r="F605" s="886"/>
      <c r="G605" s="630" t="s">
        <v>210</v>
      </c>
      <c r="H605" s="886"/>
      <c r="I605" s="887"/>
      <c r="J605" s="1028"/>
      <c r="K605" s="1028"/>
      <c r="L605" s="1028"/>
      <c r="M605" s="1031"/>
      <c r="N605" s="1028"/>
      <c r="O605" s="1028"/>
      <c r="P605" s="289" t="s">
        <v>542</v>
      </c>
    </row>
    <row r="606" spans="1:16" s="159" customFormat="1" x14ac:dyDescent="0.3">
      <c r="A606" s="627"/>
      <c r="B606" s="293"/>
      <c r="C606" s="628"/>
      <c r="D606" s="629"/>
      <c r="E606" s="891" t="s">
        <v>550</v>
      </c>
      <c r="F606" s="886"/>
      <c r="G606" s="630" t="s">
        <v>210</v>
      </c>
      <c r="H606" s="886"/>
      <c r="I606" s="887"/>
      <c r="J606" s="1028"/>
      <c r="K606" s="1028"/>
      <c r="L606" s="1028"/>
      <c r="M606" s="1031"/>
      <c r="N606" s="1028"/>
      <c r="O606" s="1028"/>
      <c r="P606" s="289" t="s">
        <v>551</v>
      </c>
    </row>
    <row r="607" spans="1:16" s="159" customFormat="1" x14ac:dyDescent="0.3">
      <c r="A607" s="627"/>
      <c r="B607" s="293"/>
      <c r="C607" s="628"/>
      <c r="D607" s="629"/>
      <c r="E607" s="891" t="s">
        <v>527</v>
      </c>
      <c r="F607" s="886"/>
      <c r="G607" s="630" t="s">
        <v>210</v>
      </c>
      <c r="H607" s="886"/>
      <c r="I607" s="887"/>
      <c r="J607" s="1028"/>
      <c r="K607" s="1028"/>
      <c r="L607" s="1028"/>
      <c r="M607" s="1031"/>
      <c r="N607" s="1028"/>
      <c r="O607" s="1028"/>
      <c r="P607" s="289" t="s">
        <v>433</v>
      </c>
    </row>
    <row r="608" spans="1:16" s="159" customFormat="1" x14ac:dyDescent="0.3">
      <c r="A608" s="627"/>
      <c r="B608" s="293"/>
      <c r="C608" s="628"/>
      <c r="D608" s="629"/>
      <c r="E608" s="891" t="s">
        <v>520</v>
      </c>
      <c r="F608" s="886"/>
      <c r="G608" s="630" t="s">
        <v>210</v>
      </c>
      <c r="H608" s="886"/>
      <c r="I608" s="887"/>
      <c r="J608" s="1029"/>
      <c r="K608" s="1029"/>
      <c r="L608" s="1029"/>
      <c r="M608" s="1032"/>
      <c r="N608" s="1029"/>
      <c r="O608" s="1029"/>
      <c r="P608" s="289" t="s">
        <v>528</v>
      </c>
    </row>
    <row r="609" spans="1:16" s="156" customFormat="1" ht="46.5" customHeight="1" x14ac:dyDescent="0.2">
      <c r="A609" s="556"/>
      <c r="B609" s="622" t="s">
        <v>94</v>
      </c>
      <c r="C609" s="1053" t="s">
        <v>552</v>
      </c>
      <c r="D609" s="1054"/>
      <c r="E609" s="1054"/>
      <c r="F609" s="1054"/>
      <c r="G609" s="1054"/>
      <c r="H609" s="1054"/>
      <c r="I609" s="1055"/>
      <c r="J609" s="634"/>
      <c r="K609" s="559"/>
      <c r="L609" s="560"/>
      <c r="M609" s="561"/>
      <c r="N609" s="562">
        <f>N610+N618+N626</f>
        <v>0</v>
      </c>
      <c r="O609" s="562"/>
      <c r="P609" s="297"/>
    </row>
    <row r="610" spans="1:16" s="156" customFormat="1" ht="24.95" customHeight="1" x14ac:dyDescent="0.2">
      <c r="A610" s="556"/>
      <c r="B610" s="457"/>
      <c r="C610" s="635">
        <v>1</v>
      </c>
      <c r="D610" s="989" t="s">
        <v>140</v>
      </c>
      <c r="E610" s="990"/>
      <c r="F610" s="990"/>
      <c r="G610" s="990"/>
      <c r="H610" s="990"/>
      <c r="I610" s="991"/>
      <c r="J610" s="571"/>
      <c r="K610" s="572"/>
      <c r="L610" s="573"/>
      <c r="M610" s="574"/>
      <c r="N610" s="77">
        <f>N611</f>
        <v>0</v>
      </c>
      <c r="O610" s="77"/>
      <c r="P610" s="603" t="s">
        <v>434</v>
      </c>
    </row>
    <row r="611" spans="1:16" s="159" customFormat="1" x14ac:dyDescent="0.3">
      <c r="A611" s="627"/>
      <c r="B611" s="293"/>
      <c r="C611" s="628"/>
      <c r="D611" s="629" t="s">
        <v>20</v>
      </c>
      <c r="E611" s="891" t="s">
        <v>553</v>
      </c>
      <c r="F611" s="886"/>
      <c r="G611" s="630" t="s">
        <v>210</v>
      </c>
      <c r="H611" s="886"/>
      <c r="I611" s="887"/>
      <c r="J611" s="1027"/>
      <c r="K611" s="1027"/>
      <c r="L611" s="1027"/>
      <c r="M611" s="1030"/>
      <c r="N611" s="1027"/>
      <c r="O611" s="1027"/>
      <c r="P611" s="289" t="s">
        <v>405</v>
      </c>
    </row>
    <row r="612" spans="1:16" s="159" customFormat="1" x14ac:dyDescent="0.3">
      <c r="A612" s="627"/>
      <c r="B612" s="293"/>
      <c r="C612" s="628"/>
      <c r="D612" s="629"/>
      <c r="E612" s="891" t="s">
        <v>554</v>
      </c>
      <c r="F612" s="886"/>
      <c r="G612" s="630" t="s">
        <v>210</v>
      </c>
      <c r="H612" s="886"/>
      <c r="I612" s="887"/>
      <c r="J612" s="1028"/>
      <c r="K612" s="1028"/>
      <c r="L612" s="1028"/>
      <c r="M612" s="1031"/>
      <c r="N612" s="1028"/>
      <c r="O612" s="1028"/>
      <c r="P612" s="289" t="s">
        <v>405</v>
      </c>
    </row>
    <row r="613" spans="1:16" s="159" customFormat="1" x14ac:dyDescent="0.3">
      <c r="A613" s="627"/>
      <c r="B613" s="293"/>
      <c r="C613" s="628"/>
      <c r="D613" s="629"/>
      <c r="E613" s="891" t="s">
        <v>555</v>
      </c>
      <c r="F613" s="886"/>
      <c r="G613" s="630" t="s">
        <v>210</v>
      </c>
      <c r="H613" s="886"/>
      <c r="I613" s="887"/>
      <c r="J613" s="1028"/>
      <c r="K613" s="1028"/>
      <c r="L613" s="1028"/>
      <c r="M613" s="1031"/>
      <c r="N613" s="1028"/>
      <c r="O613" s="1028"/>
      <c r="P613" s="289" t="s">
        <v>556</v>
      </c>
    </row>
    <row r="614" spans="1:16" s="159" customFormat="1" x14ac:dyDescent="0.3">
      <c r="A614" s="627"/>
      <c r="B614" s="293"/>
      <c r="C614" s="628"/>
      <c r="D614" s="629"/>
      <c r="E614" s="891" t="s">
        <v>557</v>
      </c>
      <c r="F614" s="886"/>
      <c r="G614" s="630" t="s">
        <v>210</v>
      </c>
      <c r="H614" s="886"/>
      <c r="I614" s="887"/>
      <c r="J614" s="1028"/>
      <c r="K614" s="1028"/>
      <c r="L614" s="1028"/>
      <c r="M614" s="1031"/>
      <c r="N614" s="1028"/>
      <c r="O614" s="1028"/>
      <c r="P614" s="289" t="s">
        <v>558</v>
      </c>
    </row>
    <row r="615" spans="1:16" s="159" customFormat="1" x14ac:dyDescent="0.3">
      <c r="A615" s="627"/>
      <c r="B615" s="293"/>
      <c r="C615" s="628"/>
      <c r="D615" s="629"/>
      <c r="E615" s="891" t="s">
        <v>559</v>
      </c>
      <c r="F615" s="886"/>
      <c r="G615" s="630" t="s">
        <v>210</v>
      </c>
      <c r="H615" s="886"/>
      <c r="I615" s="887"/>
      <c r="J615" s="1028"/>
      <c r="K615" s="1028"/>
      <c r="L615" s="1028"/>
      <c r="M615" s="1031"/>
      <c r="N615" s="1028"/>
      <c r="O615" s="1028"/>
      <c r="P615" s="289" t="s">
        <v>560</v>
      </c>
    </row>
    <row r="616" spans="1:16" s="159" customFormat="1" x14ac:dyDescent="0.3">
      <c r="A616" s="627"/>
      <c r="B616" s="293"/>
      <c r="C616" s="628"/>
      <c r="D616" s="629"/>
      <c r="E616" s="891" t="s">
        <v>527</v>
      </c>
      <c r="F616" s="886"/>
      <c r="G616" s="630" t="s">
        <v>210</v>
      </c>
      <c r="H616" s="886"/>
      <c r="I616" s="887"/>
      <c r="J616" s="1028"/>
      <c r="K616" s="1028"/>
      <c r="L616" s="1028"/>
      <c r="M616" s="1031"/>
      <c r="N616" s="1028"/>
      <c r="O616" s="1028"/>
      <c r="P616" s="289" t="s">
        <v>433</v>
      </c>
    </row>
    <row r="617" spans="1:16" s="159" customFormat="1" x14ac:dyDescent="0.3">
      <c r="A617" s="627"/>
      <c r="B617" s="293"/>
      <c r="C617" s="628"/>
      <c r="D617" s="629"/>
      <c r="E617" s="891" t="s">
        <v>520</v>
      </c>
      <c r="F617" s="886"/>
      <c r="G617" s="630" t="s">
        <v>210</v>
      </c>
      <c r="H617" s="886"/>
      <c r="I617" s="887"/>
      <c r="J617" s="1029"/>
      <c r="K617" s="1029"/>
      <c r="L617" s="1029"/>
      <c r="M617" s="1032"/>
      <c r="N617" s="1029"/>
      <c r="O617" s="1029"/>
      <c r="P617" s="289" t="s">
        <v>528</v>
      </c>
    </row>
    <row r="618" spans="1:16" s="156" customFormat="1" ht="24.95" customHeight="1" x14ac:dyDescent="0.2">
      <c r="A618" s="556"/>
      <c r="B618" s="457"/>
      <c r="C618" s="635">
        <v>2</v>
      </c>
      <c r="D618" s="989" t="s">
        <v>141</v>
      </c>
      <c r="E618" s="990"/>
      <c r="F618" s="990"/>
      <c r="G618" s="990"/>
      <c r="H618" s="990"/>
      <c r="I618" s="991"/>
      <c r="J618" s="571"/>
      <c r="K618" s="572"/>
      <c r="L618" s="573"/>
      <c r="M618" s="574"/>
      <c r="N618" s="77">
        <f>N619</f>
        <v>0</v>
      </c>
      <c r="O618" s="77"/>
      <c r="P618" s="603" t="s">
        <v>435</v>
      </c>
    </row>
    <row r="619" spans="1:16" s="159" customFormat="1" x14ac:dyDescent="0.3">
      <c r="A619" s="627"/>
      <c r="B619" s="293"/>
      <c r="C619" s="628"/>
      <c r="D619" s="629" t="s">
        <v>20</v>
      </c>
      <c r="E619" s="891" t="s">
        <v>553</v>
      </c>
      <c r="F619" s="886"/>
      <c r="G619" s="630" t="s">
        <v>210</v>
      </c>
      <c r="H619" s="886"/>
      <c r="I619" s="887"/>
      <c r="J619" s="1027"/>
      <c r="K619" s="1027"/>
      <c r="L619" s="1027"/>
      <c r="M619" s="1030"/>
      <c r="N619" s="1027"/>
      <c r="O619" s="1027"/>
      <c r="P619" s="289" t="s">
        <v>405</v>
      </c>
    </row>
    <row r="620" spans="1:16" s="159" customFormat="1" x14ac:dyDescent="0.3">
      <c r="A620" s="627"/>
      <c r="B620" s="293"/>
      <c r="C620" s="628"/>
      <c r="D620" s="629"/>
      <c r="E620" s="891" t="s">
        <v>554</v>
      </c>
      <c r="F620" s="886"/>
      <c r="G620" s="630" t="s">
        <v>210</v>
      </c>
      <c r="H620" s="886"/>
      <c r="I620" s="887"/>
      <c r="J620" s="1028"/>
      <c r="K620" s="1028"/>
      <c r="L620" s="1028"/>
      <c r="M620" s="1031"/>
      <c r="N620" s="1028"/>
      <c r="O620" s="1028"/>
      <c r="P620" s="289" t="s">
        <v>405</v>
      </c>
    </row>
    <row r="621" spans="1:16" s="159" customFormat="1" x14ac:dyDescent="0.3">
      <c r="A621" s="627"/>
      <c r="B621" s="293"/>
      <c r="C621" s="628"/>
      <c r="D621" s="629"/>
      <c r="E621" s="891" t="s">
        <v>555</v>
      </c>
      <c r="F621" s="886"/>
      <c r="G621" s="630" t="s">
        <v>210</v>
      </c>
      <c r="H621" s="886"/>
      <c r="I621" s="887"/>
      <c r="J621" s="1028"/>
      <c r="K621" s="1028"/>
      <c r="L621" s="1028"/>
      <c r="M621" s="1031"/>
      <c r="N621" s="1028"/>
      <c r="O621" s="1028"/>
      <c r="P621" s="289" t="s">
        <v>556</v>
      </c>
    </row>
    <row r="622" spans="1:16" s="159" customFormat="1" x14ac:dyDescent="0.3">
      <c r="A622" s="627"/>
      <c r="B622" s="293"/>
      <c r="C622" s="628"/>
      <c r="D622" s="629"/>
      <c r="E622" s="891" t="s">
        <v>557</v>
      </c>
      <c r="F622" s="886"/>
      <c r="G622" s="630" t="s">
        <v>210</v>
      </c>
      <c r="H622" s="886"/>
      <c r="I622" s="887"/>
      <c r="J622" s="1028"/>
      <c r="K622" s="1028"/>
      <c r="L622" s="1028"/>
      <c r="M622" s="1031"/>
      <c r="N622" s="1028"/>
      <c r="O622" s="1028"/>
      <c r="P622" s="289" t="s">
        <v>558</v>
      </c>
    </row>
    <row r="623" spans="1:16" s="159" customFormat="1" x14ac:dyDescent="0.3">
      <c r="A623" s="627"/>
      <c r="B623" s="293"/>
      <c r="C623" s="628"/>
      <c r="D623" s="629"/>
      <c r="E623" s="891" t="s">
        <v>559</v>
      </c>
      <c r="F623" s="886"/>
      <c r="G623" s="630" t="s">
        <v>210</v>
      </c>
      <c r="H623" s="886"/>
      <c r="I623" s="887"/>
      <c r="J623" s="1028"/>
      <c r="K623" s="1028"/>
      <c r="L623" s="1028"/>
      <c r="M623" s="1031"/>
      <c r="N623" s="1028"/>
      <c r="O623" s="1028"/>
      <c r="P623" s="289" t="s">
        <v>560</v>
      </c>
    </row>
    <row r="624" spans="1:16" s="159" customFormat="1" x14ac:dyDescent="0.3">
      <c r="A624" s="627"/>
      <c r="B624" s="293"/>
      <c r="C624" s="628"/>
      <c r="D624" s="629"/>
      <c r="E624" s="891" t="s">
        <v>527</v>
      </c>
      <c r="F624" s="886"/>
      <c r="G624" s="630" t="s">
        <v>210</v>
      </c>
      <c r="H624" s="886"/>
      <c r="I624" s="887"/>
      <c r="J624" s="1028"/>
      <c r="K624" s="1028"/>
      <c r="L624" s="1028"/>
      <c r="M624" s="1031"/>
      <c r="N624" s="1028"/>
      <c r="O624" s="1028"/>
      <c r="P624" s="289" t="s">
        <v>433</v>
      </c>
    </row>
    <row r="625" spans="1:16" s="159" customFormat="1" x14ac:dyDescent="0.3">
      <c r="A625" s="627"/>
      <c r="B625" s="293"/>
      <c r="C625" s="628"/>
      <c r="D625" s="632"/>
      <c r="E625" s="891" t="s">
        <v>520</v>
      </c>
      <c r="F625" s="886"/>
      <c r="G625" s="630" t="s">
        <v>210</v>
      </c>
      <c r="H625" s="886"/>
      <c r="I625" s="887"/>
      <c r="J625" s="1029"/>
      <c r="K625" s="1029"/>
      <c r="L625" s="1029"/>
      <c r="M625" s="1032"/>
      <c r="N625" s="1029"/>
      <c r="O625" s="1029"/>
      <c r="P625" s="289" t="s">
        <v>528</v>
      </c>
    </row>
    <row r="626" spans="1:16" s="156" customFormat="1" ht="24.95" customHeight="1" x14ac:dyDescent="0.2">
      <c r="A626" s="556"/>
      <c r="B626" s="457"/>
      <c r="C626" s="75">
        <v>3</v>
      </c>
      <c r="D626" s="1073" t="s">
        <v>142</v>
      </c>
      <c r="E626" s="1074"/>
      <c r="F626" s="1074"/>
      <c r="G626" s="1074"/>
      <c r="H626" s="1074"/>
      <c r="I626" s="1075"/>
      <c r="J626" s="636"/>
      <c r="K626" s="572"/>
      <c r="L626" s="573"/>
      <c r="M626" s="574"/>
      <c r="N626" s="77">
        <f>N627</f>
        <v>0</v>
      </c>
      <c r="O626" s="77"/>
      <c r="P626" s="603" t="s">
        <v>439</v>
      </c>
    </row>
    <row r="627" spans="1:16" s="159" customFormat="1" x14ac:dyDescent="0.3">
      <c r="A627" s="627"/>
      <c r="B627" s="293"/>
      <c r="C627" s="628"/>
      <c r="D627" s="629" t="s">
        <v>20</v>
      </c>
      <c r="E627" s="891" t="s">
        <v>553</v>
      </c>
      <c r="F627" s="886"/>
      <c r="G627" s="630" t="s">
        <v>210</v>
      </c>
      <c r="H627" s="886"/>
      <c r="I627" s="887"/>
      <c r="J627" s="1027"/>
      <c r="K627" s="1027"/>
      <c r="L627" s="1027"/>
      <c r="M627" s="1030"/>
      <c r="N627" s="1027"/>
      <c r="O627" s="1027"/>
      <c r="P627" s="289" t="s">
        <v>405</v>
      </c>
    </row>
    <row r="628" spans="1:16" s="159" customFormat="1" x14ac:dyDescent="0.3">
      <c r="A628" s="627"/>
      <c r="B628" s="293"/>
      <c r="C628" s="628"/>
      <c r="D628" s="629"/>
      <c r="E628" s="891" t="s">
        <v>554</v>
      </c>
      <c r="F628" s="886"/>
      <c r="G628" s="630" t="s">
        <v>210</v>
      </c>
      <c r="H628" s="886"/>
      <c r="I628" s="887"/>
      <c r="J628" s="1028"/>
      <c r="K628" s="1028"/>
      <c r="L628" s="1028"/>
      <c r="M628" s="1031"/>
      <c r="N628" s="1028"/>
      <c r="O628" s="1028"/>
      <c r="P628" s="289" t="s">
        <v>405</v>
      </c>
    </row>
    <row r="629" spans="1:16" s="159" customFormat="1" x14ac:dyDescent="0.3">
      <c r="A629" s="627"/>
      <c r="B629" s="293"/>
      <c r="C629" s="628"/>
      <c r="D629" s="629"/>
      <c r="E629" s="891" t="s">
        <v>555</v>
      </c>
      <c r="F629" s="886"/>
      <c r="G629" s="630" t="s">
        <v>210</v>
      </c>
      <c r="H629" s="886"/>
      <c r="I629" s="887"/>
      <c r="J629" s="1028"/>
      <c r="K629" s="1028"/>
      <c r="L629" s="1028"/>
      <c r="M629" s="1031"/>
      <c r="N629" s="1028"/>
      <c r="O629" s="1028"/>
      <c r="P629" s="289" t="s">
        <v>556</v>
      </c>
    </row>
    <row r="630" spans="1:16" s="159" customFormat="1" x14ac:dyDescent="0.3">
      <c r="A630" s="627"/>
      <c r="B630" s="293"/>
      <c r="C630" s="628"/>
      <c r="D630" s="629"/>
      <c r="E630" s="891" t="s">
        <v>557</v>
      </c>
      <c r="F630" s="886"/>
      <c r="G630" s="630" t="s">
        <v>210</v>
      </c>
      <c r="H630" s="886"/>
      <c r="I630" s="887"/>
      <c r="J630" s="1028"/>
      <c r="K630" s="1028"/>
      <c r="L630" s="1028"/>
      <c r="M630" s="1031"/>
      <c r="N630" s="1028"/>
      <c r="O630" s="1028"/>
      <c r="P630" s="289" t="s">
        <v>558</v>
      </c>
    </row>
    <row r="631" spans="1:16" s="159" customFormat="1" x14ac:dyDescent="0.3">
      <c r="A631" s="627"/>
      <c r="B631" s="293"/>
      <c r="C631" s="628"/>
      <c r="D631" s="629"/>
      <c r="E631" s="891" t="s">
        <v>559</v>
      </c>
      <c r="F631" s="886"/>
      <c r="G631" s="630" t="s">
        <v>210</v>
      </c>
      <c r="H631" s="886"/>
      <c r="I631" s="887"/>
      <c r="J631" s="1028"/>
      <c r="K631" s="1028"/>
      <c r="L631" s="1028"/>
      <c r="M631" s="1031"/>
      <c r="N631" s="1028"/>
      <c r="O631" s="1028"/>
      <c r="P631" s="289" t="s">
        <v>560</v>
      </c>
    </row>
    <row r="632" spans="1:16" s="159" customFormat="1" x14ac:dyDescent="0.3">
      <c r="A632" s="627"/>
      <c r="B632" s="293"/>
      <c r="C632" s="628"/>
      <c r="D632" s="629"/>
      <c r="E632" s="891" t="s">
        <v>527</v>
      </c>
      <c r="F632" s="886"/>
      <c r="G632" s="630" t="s">
        <v>210</v>
      </c>
      <c r="H632" s="886"/>
      <c r="I632" s="887"/>
      <c r="J632" s="1028"/>
      <c r="K632" s="1028"/>
      <c r="L632" s="1028"/>
      <c r="M632" s="1031"/>
      <c r="N632" s="1028"/>
      <c r="O632" s="1028"/>
      <c r="P632" s="289" t="s">
        <v>433</v>
      </c>
    </row>
    <row r="633" spans="1:16" s="159" customFormat="1" x14ac:dyDescent="0.3">
      <c r="A633" s="627"/>
      <c r="B633" s="293"/>
      <c r="C633" s="628"/>
      <c r="D633" s="632"/>
      <c r="E633" s="891" t="s">
        <v>520</v>
      </c>
      <c r="F633" s="886"/>
      <c r="G633" s="630" t="s">
        <v>210</v>
      </c>
      <c r="H633" s="886"/>
      <c r="I633" s="887"/>
      <c r="J633" s="1029"/>
      <c r="K633" s="1029"/>
      <c r="L633" s="1029"/>
      <c r="M633" s="1032"/>
      <c r="N633" s="1029"/>
      <c r="O633" s="1029"/>
      <c r="P633" s="289" t="s">
        <v>528</v>
      </c>
    </row>
    <row r="634" spans="1:16" ht="21" customHeight="1" x14ac:dyDescent="0.3">
      <c r="A634" s="637"/>
      <c r="B634" s="241"/>
      <c r="C634" s="638"/>
      <c r="D634" s="639"/>
      <c r="E634" s="257"/>
      <c r="F634" s="257"/>
      <c r="G634" s="257"/>
      <c r="H634" s="257"/>
      <c r="I634" s="257"/>
      <c r="J634" s="640"/>
      <c r="K634" s="475"/>
      <c r="L634" s="641"/>
      <c r="M634" s="289"/>
      <c r="N634" s="642"/>
      <c r="O634" s="642"/>
      <c r="P634" s="289"/>
    </row>
    <row r="635" spans="1:16" ht="18.75" customHeight="1" x14ac:dyDescent="0.3">
      <c r="A635" s="643"/>
      <c r="B635" s="289"/>
      <c r="C635" s="1015" t="s">
        <v>221</v>
      </c>
      <c r="D635" s="1016"/>
      <c r="E635" s="1016"/>
      <c r="F635" s="1016"/>
      <c r="G635" s="1016"/>
      <c r="H635" s="1016"/>
      <c r="I635" s="1016"/>
      <c r="J635" s="1016"/>
      <c r="K635" s="1016"/>
      <c r="L635" s="1017"/>
      <c r="M635" s="532"/>
      <c r="N635" s="644">
        <f>N22</f>
        <v>11.25</v>
      </c>
      <c r="O635" s="644">
        <f>SUM(O22:O634)</f>
        <v>0</v>
      </c>
      <c r="P635" s="289"/>
    </row>
    <row r="636" spans="1:16" ht="15" customHeight="1" x14ac:dyDescent="0.3">
      <c r="A636" s="215"/>
      <c r="B636" s="215"/>
      <c r="C636" s="547"/>
      <c r="D636" s="645"/>
      <c r="E636" s="547"/>
      <c r="F636" s="547"/>
      <c r="G636" s="547"/>
      <c r="H636" s="547"/>
      <c r="I636" s="547"/>
      <c r="J636" s="547"/>
      <c r="K636" s="547"/>
      <c r="L636" s="547"/>
      <c r="M636" s="646"/>
      <c r="N636" s="646"/>
      <c r="O636" s="646"/>
      <c r="P636" s="215"/>
    </row>
    <row r="637" spans="1:16" ht="15" customHeight="1" x14ac:dyDescent="0.3">
      <c r="A637" s="9" t="s">
        <v>304</v>
      </c>
      <c r="B637" s="9"/>
      <c r="C637" s="535"/>
      <c r="D637" s="647"/>
      <c r="E637" s="535"/>
      <c r="F637" s="9"/>
      <c r="G637" s="9"/>
      <c r="H637" s="9"/>
      <c r="I637" s="9"/>
      <c r="J637" s="394"/>
      <c r="K637" s="395"/>
      <c r="L637" s="394"/>
      <c r="M637" s="394"/>
      <c r="N637" s="394"/>
      <c r="O637" s="394"/>
      <c r="P637" s="215"/>
    </row>
    <row r="638" spans="1:16" ht="15" customHeight="1" x14ac:dyDescent="0.3">
      <c r="A638" s="9"/>
      <c r="B638" s="9"/>
      <c r="C638" s="535"/>
      <c r="D638" s="647"/>
      <c r="E638" s="535"/>
      <c r="F638" s="9"/>
      <c r="G638" s="9"/>
      <c r="H638" s="9"/>
      <c r="I638" s="9"/>
      <c r="J638" s="9"/>
      <c r="K638" s="395"/>
      <c r="L638" s="9"/>
      <c r="M638" s="394"/>
      <c r="N638" s="394"/>
      <c r="O638" s="394"/>
    </row>
    <row r="639" spans="1:16" ht="15" customHeight="1" x14ac:dyDescent="0.3">
      <c r="A639" s="9"/>
      <c r="B639" s="9"/>
      <c r="C639" s="535"/>
      <c r="D639" s="647"/>
      <c r="E639" s="535"/>
      <c r="F639" s="9"/>
      <c r="G639" s="9"/>
      <c r="H639" s="9"/>
      <c r="I639" s="9"/>
      <c r="J639" s="8" t="str">
        <f>PENDIDIKAN!J152</f>
        <v>Padang, 10 Januari 2022</v>
      </c>
      <c r="K639" s="395"/>
      <c r="P639" s="648"/>
    </row>
    <row r="640" spans="1:16" ht="15" customHeight="1" x14ac:dyDescent="0.3">
      <c r="A640" s="9"/>
      <c r="B640" s="9"/>
      <c r="C640" s="535"/>
      <c r="D640" s="647"/>
      <c r="E640" s="535"/>
      <c r="F640" s="9"/>
      <c r="G640" s="9"/>
      <c r="H640" s="9"/>
      <c r="I640" s="9"/>
      <c r="J640" s="8" t="str">
        <f>PENDIDIKAN!J153</f>
        <v>Ketua Jurusan Fisika</v>
      </c>
      <c r="K640" s="395"/>
      <c r="N640" s="649"/>
      <c r="O640" s="649"/>
      <c r="P640" s="394"/>
    </row>
    <row r="641" spans="1:16" ht="15" customHeight="1" x14ac:dyDescent="0.3">
      <c r="A641" s="9"/>
      <c r="B641" s="9"/>
      <c r="C641" s="535"/>
      <c r="D641" s="647"/>
      <c r="E641" s="535"/>
      <c r="F641" s="9"/>
      <c r="G641" s="9"/>
      <c r="H641" s="9"/>
      <c r="I641" s="9"/>
      <c r="J641" s="8" t="str">
        <f>PENDIDIKAN!J154</f>
        <v>Fakultas MIPA Univesitas Andalas</v>
      </c>
      <c r="K641" s="395"/>
      <c r="P641" s="648"/>
    </row>
    <row r="642" spans="1:16" ht="15" customHeight="1" x14ac:dyDescent="0.3">
      <c r="A642" s="9"/>
      <c r="B642" s="9"/>
      <c r="C642" s="535"/>
      <c r="D642" s="647"/>
      <c r="E642" s="535"/>
      <c r="F642" s="9"/>
      <c r="G642" s="9"/>
      <c r="H642" s="9"/>
      <c r="I642" s="9"/>
      <c r="K642" s="395"/>
      <c r="P642" s="648"/>
    </row>
    <row r="643" spans="1:16" ht="15" customHeight="1" x14ac:dyDescent="0.3">
      <c r="A643" s="9"/>
      <c r="B643" s="9"/>
      <c r="C643" s="535"/>
      <c r="D643" s="647"/>
      <c r="E643" s="535"/>
      <c r="F643" s="9"/>
      <c r="G643" s="9"/>
      <c r="H643" s="9"/>
      <c r="I643" s="9"/>
      <c r="K643" s="395"/>
      <c r="P643" s="648"/>
    </row>
    <row r="644" spans="1:16" ht="15" customHeight="1" x14ac:dyDescent="0.3">
      <c r="A644" s="9"/>
      <c r="B644" s="9"/>
      <c r="C644" s="535"/>
      <c r="D644" s="647"/>
      <c r="E644" s="535"/>
      <c r="F644" s="9"/>
      <c r="G644" s="9"/>
      <c r="H644" s="9"/>
      <c r="I644" s="9"/>
      <c r="K644" s="395"/>
      <c r="P644" s="648"/>
    </row>
    <row r="645" spans="1:16" ht="15" customHeight="1" x14ac:dyDescent="0.3">
      <c r="A645" s="9"/>
      <c r="B645" s="9"/>
      <c r="C645" s="535"/>
      <c r="D645" s="647"/>
      <c r="E645" s="535"/>
      <c r="F645" s="9"/>
      <c r="G645" s="9"/>
      <c r="H645" s="9"/>
      <c r="I645" s="9"/>
      <c r="K645" s="395"/>
      <c r="P645" s="648"/>
    </row>
    <row r="646" spans="1:16" ht="15" customHeight="1" x14ac:dyDescent="0.3">
      <c r="A646" s="9"/>
      <c r="B646" s="9"/>
      <c r="C646" s="535"/>
      <c r="D646" s="647"/>
      <c r="E646" s="535"/>
      <c r="F646" s="9"/>
      <c r="G646" s="9"/>
      <c r="H646" s="9"/>
      <c r="I646" s="9"/>
      <c r="J646" s="156" t="str">
        <f>PENDIDIKAN!J159</f>
        <v>Dr.Afdhal Muttaqin, M.Si.</v>
      </c>
      <c r="K646" s="395"/>
      <c r="P646" s="650"/>
    </row>
    <row r="647" spans="1:16" ht="15" customHeight="1" x14ac:dyDescent="0.3">
      <c r="A647" s="9"/>
      <c r="B647" s="9"/>
      <c r="C647" s="535"/>
      <c r="D647" s="647"/>
      <c r="E647" s="535"/>
      <c r="F647" s="9"/>
      <c r="G647" s="9"/>
      <c r="H647" s="9"/>
      <c r="I647" s="9"/>
      <c r="J647" s="8" t="str">
        <f>PENDIDIKAN!J160</f>
        <v>NIP. 197704292005011002</v>
      </c>
      <c r="K647" s="395"/>
      <c r="P647" s="651"/>
    </row>
  </sheetData>
  <mergeCells count="1052">
    <mergeCell ref="O584:O590"/>
    <mergeCell ref="O592:O598"/>
    <mergeCell ref="O600:O608"/>
    <mergeCell ref="O611:O617"/>
    <mergeCell ref="O619:O625"/>
    <mergeCell ref="O627:O633"/>
    <mergeCell ref="O548:O555"/>
    <mergeCell ref="O558:O565"/>
    <mergeCell ref="O567:O574"/>
    <mergeCell ref="O576:O582"/>
    <mergeCell ref="O522:O527"/>
    <mergeCell ref="O529:O533"/>
    <mergeCell ref="O536:O545"/>
    <mergeCell ref="O457:O464"/>
    <mergeCell ref="O466:O473"/>
    <mergeCell ref="O474:O481"/>
    <mergeCell ref="O484:O492"/>
    <mergeCell ref="O493:O501"/>
    <mergeCell ref="O503:O511"/>
    <mergeCell ref="O395:O403"/>
    <mergeCell ref="O406:O415"/>
    <mergeCell ref="O416:O425"/>
    <mergeCell ref="O427:O436"/>
    <mergeCell ref="O437:O446"/>
    <mergeCell ref="O449:O456"/>
    <mergeCell ref="O320:O332"/>
    <mergeCell ref="O334:O346"/>
    <mergeCell ref="O347:O359"/>
    <mergeCell ref="O361:O372"/>
    <mergeCell ref="O373:O384"/>
    <mergeCell ref="O386:O394"/>
    <mergeCell ref="O224:O239"/>
    <mergeCell ref="O241:O256"/>
    <mergeCell ref="O257:O272"/>
    <mergeCell ref="O274:O288"/>
    <mergeCell ref="O289:O303"/>
    <mergeCell ref="O307:O319"/>
    <mergeCell ref="O117:O136"/>
    <mergeCell ref="O138:O155"/>
    <mergeCell ref="O156:O173"/>
    <mergeCell ref="O175:O190"/>
    <mergeCell ref="O191:O206"/>
    <mergeCell ref="O208:O223"/>
    <mergeCell ref="C635:L635"/>
    <mergeCell ref="O27:O33"/>
    <mergeCell ref="O34:O40"/>
    <mergeCell ref="O42:O48"/>
    <mergeCell ref="O49:O55"/>
    <mergeCell ref="O58:O66"/>
    <mergeCell ref="O67:O75"/>
    <mergeCell ref="O77:O85"/>
    <mergeCell ref="O86:O94"/>
    <mergeCell ref="O97:O116"/>
    <mergeCell ref="M627:M633"/>
    <mergeCell ref="N627:N633"/>
    <mergeCell ref="E628:F628"/>
    <mergeCell ref="H628:I628"/>
    <mergeCell ref="E629:F629"/>
    <mergeCell ref="H629:I629"/>
    <mergeCell ref="E630:F630"/>
    <mergeCell ref="H630:I630"/>
    <mergeCell ref="E631:F631"/>
    <mergeCell ref="H631:I631"/>
    <mergeCell ref="D626:I626"/>
    <mergeCell ref="E627:F627"/>
    <mergeCell ref="H627:I627"/>
    <mergeCell ref="J627:J633"/>
    <mergeCell ref="K627:K633"/>
    <mergeCell ref="L627:L633"/>
    <mergeCell ref="E632:F632"/>
    <mergeCell ref="H632:I632"/>
    <mergeCell ref="E633:F633"/>
    <mergeCell ref="H633:I633"/>
    <mergeCell ref="M619:M625"/>
    <mergeCell ref="N619:N625"/>
    <mergeCell ref="E620:F620"/>
    <mergeCell ref="H620:I620"/>
    <mergeCell ref="E621:F621"/>
    <mergeCell ref="H621:I621"/>
    <mergeCell ref="E622:F622"/>
    <mergeCell ref="H622:I622"/>
    <mergeCell ref="E623:F623"/>
    <mergeCell ref="H623:I623"/>
    <mergeCell ref="D618:I618"/>
    <mergeCell ref="E619:F619"/>
    <mergeCell ref="H619:I619"/>
    <mergeCell ref="J619:J625"/>
    <mergeCell ref="K619:K625"/>
    <mergeCell ref="L619:L625"/>
    <mergeCell ref="E624:F624"/>
    <mergeCell ref="H624:I624"/>
    <mergeCell ref="E625:F625"/>
    <mergeCell ref="H625:I625"/>
    <mergeCell ref="N611:N617"/>
    <mergeCell ref="E612:F612"/>
    <mergeCell ref="H612:I612"/>
    <mergeCell ref="E613:F613"/>
    <mergeCell ref="H613:I613"/>
    <mergeCell ref="E614:F614"/>
    <mergeCell ref="H614:I614"/>
    <mergeCell ref="E615:F615"/>
    <mergeCell ref="H615:I615"/>
    <mergeCell ref="E616:F616"/>
    <mergeCell ref="E611:F611"/>
    <mergeCell ref="H611:I611"/>
    <mergeCell ref="J611:J617"/>
    <mergeCell ref="K611:K617"/>
    <mergeCell ref="L611:L617"/>
    <mergeCell ref="M611:M617"/>
    <mergeCell ref="H616:I616"/>
    <mergeCell ref="E617:F617"/>
    <mergeCell ref="H617:I617"/>
    <mergeCell ref="E607:F607"/>
    <mergeCell ref="H607:I607"/>
    <mergeCell ref="E608:F608"/>
    <mergeCell ref="H608:I608"/>
    <mergeCell ref="C609:I609"/>
    <mergeCell ref="D610:I610"/>
    <mergeCell ref="M600:M608"/>
    <mergeCell ref="N600:N608"/>
    <mergeCell ref="E601:F601"/>
    <mergeCell ref="H601:I601"/>
    <mergeCell ref="E602:F602"/>
    <mergeCell ref="H602:I602"/>
    <mergeCell ref="E603:F603"/>
    <mergeCell ref="H603:I603"/>
    <mergeCell ref="E604:F604"/>
    <mergeCell ref="H604:I604"/>
    <mergeCell ref="D599:I599"/>
    <mergeCell ref="E600:F600"/>
    <mergeCell ref="H600:I600"/>
    <mergeCell ref="J600:J608"/>
    <mergeCell ref="K600:K608"/>
    <mergeCell ref="L600:L608"/>
    <mergeCell ref="E605:F605"/>
    <mergeCell ref="H605:I605"/>
    <mergeCell ref="E606:F606"/>
    <mergeCell ref="H606:I606"/>
    <mergeCell ref="M592:M598"/>
    <mergeCell ref="N592:N598"/>
    <mergeCell ref="E593:F593"/>
    <mergeCell ref="H593:I593"/>
    <mergeCell ref="E594:F594"/>
    <mergeCell ref="H594:I594"/>
    <mergeCell ref="E595:F595"/>
    <mergeCell ref="H595:I595"/>
    <mergeCell ref="E596:F596"/>
    <mergeCell ref="H596:I596"/>
    <mergeCell ref="D591:I591"/>
    <mergeCell ref="E592:F592"/>
    <mergeCell ref="H592:I592"/>
    <mergeCell ref="J592:J598"/>
    <mergeCell ref="K592:K598"/>
    <mergeCell ref="L592:L598"/>
    <mergeCell ref="E597:F597"/>
    <mergeCell ref="H597:I597"/>
    <mergeCell ref="E598:F598"/>
    <mergeCell ref="H598:I598"/>
    <mergeCell ref="E582:F582"/>
    <mergeCell ref="H582:I582"/>
    <mergeCell ref="J576:J582"/>
    <mergeCell ref="K576:K582"/>
    <mergeCell ref="L576:L582"/>
    <mergeCell ref="M576:M582"/>
    <mergeCell ref="N576:N582"/>
    <mergeCell ref="E577:F577"/>
    <mergeCell ref="H577:I577"/>
    <mergeCell ref="E578:F578"/>
    <mergeCell ref="H578:I578"/>
    <mergeCell ref="E579:F579"/>
    <mergeCell ref="M584:M590"/>
    <mergeCell ref="N584:N590"/>
    <mergeCell ref="E585:F585"/>
    <mergeCell ref="H585:I585"/>
    <mergeCell ref="E586:F586"/>
    <mergeCell ref="H586:I586"/>
    <mergeCell ref="E587:F587"/>
    <mergeCell ref="H587:I587"/>
    <mergeCell ref="E588:F588"/>
    <mergeCell ref="H588:I588"/>
    <mergeCell ref="D583:I583"/>
    <mergeCell ref="E584:F584"/>
    <mergeCell ref="H584:I584"/>
    <mergeCell ref="J584:J590"/>
    <mergeCell ref="K584:K590"/>
    <mergeCell ref="L584:L590"/>
    <mergeCell ref="E589:F589"/>
    <mergeCell ref="H589:I589"/>
    <mergeCell ref="E590:F590"/>
    <mergeCell ref="H590:I590"/>
    <mergeCell ref="D575:I575"/>
    <mergeCell ref="E576:F576"/>
    <mergeCell ref="H576:I576"/>
    <mergeCell ref="K567:K574"/>
    <mergeCell ref="L567:L574"/>
    <mergeCell ref="M567:M574"/>
    <mergeCell ref="N567:N574"/>
    <mergeCell ref="E568:F568"/>
    <mergeCell ref="H568:I568"/>
    <mergeCell ref="E569:F569"/>
    <mergeCell ref="H569:I569"/>
    <mergeCell ref="E570:F570"/>
    <mergeCell ref="H570:I570"/>
    <mergeCell ref="H579:I579"/>
    <mergeCell ref="E580:F580"/>
    <mergeCell ref="H580:I580"/>
    <mergeCell ref="E581:F581"/>
    <mergeCell ref="H581:I581"/>
    <mergeCell ref="E567:F567"/>
    <mergeCell ref="H567:I567"/>
    <mergeCell ref="J567:J574"/>
    <mergeCell ref="E571:F571"/>
    <mergeCell ref="H571:I571"/>
    <mergeCell ref="E572:F572"/>
    <mergeCell ref="H572:I572"/>
    <mergeCell ref="H561:I561"/>
    <mergeCell ref="E562:F562"/>
    <mergeCell ref="H562:I562"/>
    <mergeCell ref="E563:F563"/>
    <mergeCell ref="H563:I563"/>
    <mergeCell ref="E564:F564"/>
    <mergeCell ref="H564:I564"/>
    <mergeCell ref="J558:J565"/>
    <mergeCell ref="E573:F573"/>
    <mergeCell ref="H573:I573"/>
    <mergeCell ref="E574:F574"/>
    <mergeCell ref="H574:I574"/>
    <mergeCell ref="H552:I552"/>
    <mergeCell ref="K558:K565"/>
    <mergeCell ref="L558:L565"/>
    <mergeCell ref="M558:M565"/>
    <mergeCell ref="N558:N565"/>
    <mergeCell ref="E559:F559"/>
    <mergeCell ref="H559:I559"/>
    <mergeCell ref="E560:F560"/>
    <mergeCell ref="H560:I560"/>
    <mergeCell ref="E561:F561"/>
    <mergeCell ref="C556:I556"/>
    <mergeCell ref="D557:I557"/>
    <mergeCell ref="E558:F558"/>
    <mergeCell ref="H558:I558"/>
    <mergeCell ref="E565:F565"/>
    <mergeCell ref="H565:I565"/>
    <mergeCell ref="D566:I566"/>
    <mergeCell ref="M536:M545"/>
    <mergeCell ref="N536:N545"/>
    <mergeCell ref="E537:F537"/>
    <mergeCell ref="H537:I537"/>
    <mergeCell ref="E538:F538"/>
    <mergeCell ref="H538:I538"/>
    <mergeCell ref="E539:F539"/>
    <mergeCell ref="H539:I539"/>
    <mergeCell ref="E540:F540"/>
    <mergeCell ref="H540:I540"/>
    <mergeCell ref="D547:I547"/>
    <mergeCell ref="E548:F548"/>
    <mergeCell ref="H548:I548"/>
    <mergeCell ref="J548:J555"/>
    <mergeCell ref="K548:K555"/>
    <mergeCell ref="L548:L555"/>
    <mergeCell ref="E553:F553"/>
    <mergeCell ref="H553:I553"/>
    <mergeCell ref="E554:F554"/>
    <mergeCell ref="H554:I554"/>
    <mergeCell ref="C546:I546"/>
    <mergeCell ref="E555:F555"/>
    <mergeCell ref="H555:I555"/>
    <mergeCell ref="M548:M555"/>
    <mergeCell ref="N548:N555"/>
    <mergeCell ref="E549:F549"/>
    <mergeCell ref="H549:I549"/>
    <mergeCell ref="E550:F550"/>
    <mergeCell ref="H550:I550"/>
    <mergeCell ref="E551:F551"/>
    <mergeCell ref="H551:I551"/>
    <mergeCell ref="E552:F552"/>
    <mergeCell ref="D535:I535"/>
    <mergeCell ref="E536:F536"/>
    <mergeCell ref="H536:I536"/>
    <mergeCell ref="J536:J545"/>
    <mergeCell ref="K536:K545"/>
    <mergeCell ref="L536:L545"/>
    <mergeCell ref="E541:F541"/>
    <mergeCell ref="H541:I541"/>
    <mergeCell ref="E542:F542"/>
    <mergeCell ref="H542:I542"/>
    <mergeCell ref="C534:I534"/>
    <mergeCell ref="E543:F543"/>
    <mergeCell ref="H543:I543"/>
    <mergeCell ref="E544:F544"/>
    <mergeCell ref="H544:I544"/>
    <mergeCell ref="E545:F545"/>
    <mergeCell ref="H545:I545"/>
    <mergeCell ref="M522:M527"/>
    <mergeCell ref="N522:N527"/>
    <mergeCell ref="H523:I523"/>
    <mergeCell ref="H524:I524"/>
    <mergeCell ref="H525:I525"/>
    <mergeCell ref="H526:I526"/>
    <mergeCell ref="H527:I527"/>
    <mergeCell ref="E521:I521"/>
    <mergeCell ref="E522:E527"/>
    <mergeCell ref="H522:I522"/>
    <mergeCell ref="J522:J527"/>
    <mergeCell ref="K522:K527"/>
    <mergeCell ref="L522:L527"/>
    <mergeCell ref="M529:M533"/>
    <mergeCell ref="N529:N533"/>
    <mergeCell ref="H530:I530"/>
    <mergeCell ref="H531:I531"/>
    <mergeCell ref="H532:I532"/>
    <mergeCell ref="H533:I533"/>
    <mergeCell ref="D528:I528"/>
    <mergeCell ref="E529:E532"/>
    <mergeCell ref="H529:I529"/>
    <mergeCell ref="J529:J533"/>
    <mergeCell ref="K529:K533"/>
    <mergeCell ref="L529:L533"/>
    <mergeCell ref="N503:N511"/>
    <mergeCell ref="H504:I504"/>
    <mergeCell ref="H505:I505"/>
    <mergeCell ref="H506:I506"/>
    <mergeCell ref="H507:I507"/>
    <mergeCell ref="H508:I508"/>
    <mergeCell ref="H509:I509"/>
    <mergeCell ref="H510:I510"/>
    <mergeCell ref="H511:I511"/>
    <mergeCell ref="E503:E511"/>
    <mergeCell ref="H503:I503"/>
    <mergeCell ref="J503:J511"/>
    <mergeCell ref="K503:K511"/>
    <mergeCell ref="L503:L511"/>
    <mergeCell ref="M503:M511"/>
    <mergeCell ref="N493:N501"/>
    <mergeCell ref="H494:I494"/>
    <mergeCell ref="H495:I495"/>
    <mergeCell ref="H496:I496"/>
    <mergeCell ref="H497:I497"/>
    <mergeCell ref="H498:I498"/>
    <mergeCell ref="H499:I499"/>
    <mergeCell ref="H500:I500"/>
    <mergeCell ref="H501:I501"/>
    <mergeCell ref="E493:E501"/>
    <mergeCell ref="H493:I493"/>
    <mergeCell ref="J493:J501"/>
    <mergeCell ref="K493:K501"/>
    <mergeCell ref="L493:L501"/>
    <mergeCell ref="M493:M501"/>
    <mergeCell ref="M484:M492"/>
    <mergeCell ref="N484:N492"/>
    <mergeCell ref="H485:I485"/>
    <mergeCell ref="H486:I486"/>
    <mergeCell ref="H487:I487"/>
    <mergeCell ref="H488:I488"/>
    <mergeCell ref="H489:I489"/>
    <mergeCell ref="H490:I490"/>
    <mergeCell ref="H491:I491"/>
    <mergeCell ref="H492:I492"/>
    <mergeCell ref="E482:I482"/>
    <mergeCell ref="E484:E492"/>
    <mergeCell ref="H484:I484"/>
    <mergeCell ref="J484:J492"/>
    <mergeCell ref="K484:K492"/>
    <mergeCell ref="L484:L492"/>
    <mergeCell ref="N474:N481"/>
    <mergeCell ref="H475:I475"/>
    <mergeCell ref="H476:I476"/>
    <mergeCell ref="H477:I477"/>
    <mergeCell ref="H478:I478"/>
    <mergeCell ref="H479:I479"/>
    <mergeCell ref="H480:I480"/>
    <mergeCell ref="H481:I481"/>
    <mergeCell ref="E474:E481"/>
    <mergeCell ref="H474:I474"/>
    <mergeCell ref="J474:J481"/>
    <mergeCell ref="K474:K481"/>
    <mergeCell ref="L474:L481"/>
    <mergeCell ref="M474:M481"/>
    <mergeCell ref="N466:N473"/>
    <mergeCell ref="H467:I467"/>
    <mergeCell ref="H468:I468"/>
    <mergeCell ref="H469:I469"/>
    <mergeCell ref="H470:I470"/>
    <mergeCell ref="H471:I471"/>
    <mergeCell ref="H472:I472"/>
    <mergeCell ref="H473:I473"/>
    <mergeCell ref="E466:E473"/>
    <mergeCell ref="H466:I466"/>
    <mergeCell ref="J466:J473"/>
    <mergeCell ref="K466:K473"/>
    <mergeCell ref="L466:L473"/>
    <mergeCell ref="M466:M473"/>
    <mergeCell ref="N457:N464"/>
    <mergeCell ref="H458:I458"/>
    <mergeCell ref="H459:I459"/>
    <mergeCell ref="H460:I460"/>
    <mergeCell ref="H461:I461"/>
    <mergeCell ref="H462:I462"/>
    <mergeCell ref="H463:I463"/>
    <mergeCell ref="H464:I464"/>
    <mergeCell ref="E457:E464"/>
    <mergeCell ref="H457:I457"/>
    <mergeCell ref="J457:J464"/>
    <mergeCell ref="K457:K464"/>
    <mergeCell ref="L457:L464"/>
    <mergeCell ref="M457:M464"/>
    <mergeCell ref="M449:M456"/>
    <mergeCell ref="N449:N456"/>
    <mergeCell ref="H450:I450"/>
    <mergeCell ref="H451:I451"/>
    <mergeCell ref="H452:I452"/>
    <mergeCell ref="H453:I453"/>
    <mergeCell ref="H454:I454"/>
    <mergeCell ref="H455:I455"/>
    <mergeCell ref="H456:I456"/>
    <mergeCell ref="E447:I447"/>
    <mergeCell ref="E449:E456"/>
    <mergeCell ref="H449:I449"/>
    <mergeCell ref="J449:J456"/>
    <mergeCell ref="K449:K456"/>
    <mergeCell ref="L449:L456"/>
    <mergeCell ref="N437:N446"/>
    <mergeCell ref="H438:I438"/>
    <mergeCell ref="H439:I439"/>
    <mergeCell ref="H440:I440"/>
    <mergeCell ref="H441:I441"/>
    <mergeCell ref="H442:I442"/>
    <mergeCell ref="H443:I443"/>
    <mergeCell ref="H444:I444"/>
    <mergeCell ref="H445:I445"/>
    <mergeCell ref="H446:I446"/>
    <mergeCell ref="E437:E446"/>
    <mergeCell ref="H437:I437"/>
    <mergeCell ref="J437:J446"/>
    <mergeCell ref="K437:K446"/>
    <mergeCell ref="L437:L446"/>
    <mergeCell ref="M437:M446"/>
    <mergeCell ref="N427:N436"/>
    <mergeCell ref="H428:I428"/>
    <mergeCell ref="H429:I429"/>
    <mergeCell ref="H430:I430"/>
    <mergeCell ref="H431:I431"/>
    <mergeCell ref="H432:I432"/>
    <mergeCell ref="H433:I433"/>
    <mergeCell ref="H434:I434"/>
    <mergeCell ref="H435:I435"/>
    <mergeCell ref="H436:I436"/>
    <mergeCell ref="E427:E436"/>
    <mergeCell ref="H427:I427"/>
    <mergeCell ref="J427:J436"/>
    <mergeCell ref="K427:K436"/>
    <mergeCell ref="L427:L436"/>
    <mergeCell ref="M427:M436"/>
    <mergeCell ref="N416:N425"/>
    <mergeCell ref="H417:I417"/>
    <mergeCell ref="H418:I418"/>
    <mergeCell ref="H419:I419"/>
    <mergeCell ref="H420:I420"/>
    <mergeCell ref="H421:I421"/>
    <mergeCell ref="H422:I422"/>
    <mergeCell ref="H423:I423"/>
    <mergeCell ref="H424:I424"/>
    <mergeCell ref="H425:I425"/>
    <mergeCell ref="E416:E425"/>
    <mergeCell ref="H416:I416"/>
    <mergeCell ref="J416:J425"/>
    <mergeCell ref="K416:K425"/>
    <mergeCell ref="L416:L425"/>
    <mergeCell ref="M416:M425"/>
    <mergeCell ref="M406:M415"/>
    <mergeCell ref="N406:N415"/>
    <mergeCell ref="H407:I407"/>
    <mergeCell ref="H408:I408"/>
    <mergeCell ref="H409:I409"/>
    <mergeCell ref="H410:I410"/>
    <mergeCell ref="H411:I411"/>
    <mergeCell ref="H412:I412"/>
    <mergeCell ref="H413:I413"/>
    <mergeCell ref="H414:I414"/>
    <mergeCell ref="E404:I404"/>
    <mergeCell ref="E406:E415"/>
    <mergeCell ref="H406:I406"/>
    <mergeCell ref="J406:J415"/>
    <mergeCell ref="K406:K415"/>
    <mergeCell ref="L406:L415"/>
    <mergeCell ref="H415:I415"/>
    <mergeCell ref="N395:N403"/>
    <mergeCell ref="H396:I396"/>
    <mergeCell ref="H397:I397"/>
    <mergeCell ref="H398:I398"/>
    <mergeCell ref="H399:I399"/>
    <mergeCell ref="H400:I400"/>
    <mergeCell ref="H401:I401"/>
    <mergeCell ref="H402:I402"/>
    <mergeCell ref="H403:I403"/>
    <mergeCell ref="E395:E403"/>
    <mergeCell ref="H395:I395"/>
    <mergeCell ref="J395:J403"/>
    <mergeCell ref="K395:K403"/>
    <mergeCell ref="L395:L403"/>
    <mergeCell ref="M395:M403"/>
    <mergeCell ref="N386:N394"/>
    <mergeCell ref="H387:I387"/>
    <mergeCell ref="H388:I388"/>
    <mergeCell ref="H389:I389"/>
    <mergeCell ref="H390:I390"/>
    <mergeCell ref="H391:I391"/>
    <mergeCell ref="H392:I392"/>
    <mergeCell ref="H393:I393"/>
    <mergeCell ref="H394:I394"/>
    <mergeCell ref="E386:E394"/>
    <mergeCell ref="H386:I386"/>
    <mergeCell ref="J386:J394"/>
    <mergeCell ref="K386:K394"/>
    <mergeCell ref="L386:L394"/>
    <mergeCell ref="M386:M394"/>
    <mergeCell ref="N373:N384"/>
    <mergeCell ref="H374:I374"/>
    <mergeCell ref="H375:I375"/>
    <mergeCell ref="H376:I376"/>
    <mergeCell ref="H377:I377"/>
    <mergeCell ref="H378:I378"/>
    <mergeCell ref="H379:I379"/>
    <mergeCell ref="H380:I380"/>
    <mergeCell ref="H381:I381"/>
    <mergeCell ref="H382:I382"/>
    <mergeCell ref="E373:E384"/>
    <mergeCell ref="H373:I373"/>
    <mergeCell ref="J373:J384"/>
    <mergeCell ref="K373:K384"/>
    <mergeCell ref="L373:L384"/>
    <mergeCell ref="M373:M384"/>
    <mergeCell ref="H383:I383"/>
    <mergeCell ref="H384:I384"/>
    <mergeCell ref="N361:N372"/>
    <mergeCell ref="H362:I362"/>
    <mergeCell ref="H363:I363"/>
    <mergeCell ref="H364:I364"/>
    <mergeCell ref="H365:I365"/>
    <mergeCell ref="H366:I366"/>
    <mergeCell ref="H367:I367"/>
    <mergeCell ref="H368:I368"/>
    <mergeCell ref="H369:I369"/>
    <mergeCell ref="H370:I370"/>
    <mergeCell ref="E361:E372"/>
    <mergeCell ref="H361:I361"/>
    <mergeCell ref="J361:J372"/>
    <mergeCell ref="K361:K372"/>
    <mergeCell ref="L361:L372"/>
    <mergeCell ref="M361:M372"/>
    <mergeCell ref="H371:I371"/>
    <mergeCell ref="H372:I372"/>
    <mergeCell ref="N347:N359"/>
    <mergeCell ref="H348:I348"/>
    <mergeCell ref="H349:I349"/>
    <mergeCell ref="H350:I350"/>
    <mergeCell ref="H351:I351"/>
    <mergeCell ref="H352:I352"/>
    <mergeCell ref="H353:I353"/>
    <mergeCell ref="H354:I354"/>
    <mergeCell ref="H355:I355"/>
    <mergeCell ref="H356:I356"/>
    <mergeCell ref="E347:E359"/>
    <mergeCell ref="H347:I347"/>
    <mergeCell ref="J347:J359"/>
    <mergeCell ref="K347:K359"/>
    <mergeCell ref="L347:L359"/>
    <mergeCell ref="M347:M359"/>
    <mergeCell ref="H357:I357"/>
    <mergeCell ref="H358:I358"/>
    <mergeCell ref="H359:I359"/>
    <mergeCell ref="N334:N346"/>
    <mergeCell ref="H335:I335"/>
    <mergeCell ref="H336:I336"/>
    <mergeCell ref="H337:I337"/>
    <mergeCell ref="H338:I338"/>
    <mergeCell ref="H339:I339"/>
    <mergeCell ref="H340:I340"/>
    <mergeCell ref="H341:I341"/>
    <mergeCell ref="H342:I342"/>
    <mergeCell ref="H343:I343"/>
    <mergeCell ref="E334:E346"/>
    <mergeCell ref="H334:I334"/>
    <mergeCell ref="J334:J346"/>
    <mergeCell ref="K334:K346"/>
    <mergeCell ref="L334:L346"/>
    <mergeCell ref="M334:M346"/>
    <mergeCell ref="H344:I344"/>
    <mergeCell ref="H345:I345"/>
    <mergeCell ref="H346:I346"/>
    <mergeCell ref="N320:N332"/>
    <mergeCell ref="H321:I321"/>
    <mergeCell ref="H322:I322"/>
    <mergeCell ref="H323:I323"/>
    <mergeCell ref="H324:I324"/>
    <mergeCell ref="H325:I325"/>
    <mergeCell ref="H326:I326"/>
    <mergeCell ref="H327:I327"/>
    <mergeCell ref="H328:I328"/>
    <mergeCell ref="H329:I329"/>
    <mergeCell ref="E320:E332"/>
    <mergeCell ref="H320:I320"/>
    <mergeCell ref="J320:J332"/>
    <mergeCell ref="K320:K332"/>
    <mergeCell ref="L320:L332"/>
    <mergeCell ref="M320:M332"/>
    <mergeCell ref="H330:I330"/>
    <mergeCell ref="H331:I331"/>
    <mergeCell ref="H332:I332"/>
    <mergeCell ref="M307:M319"/>
    <mergeCell ref="N307:N319"/>
    <mergeCell ref="H308:I308"/>
    <mergeCell ref="H309:I309"/>
    <mergeCell ref="H310:I310"/>
    <mergeCell ref="H311:I311"/>
    <mergeCell ref="H312:I312"/>
    <mergeCell ref="H313:I313"/>
    <mergeCell ref="H314:I314"/>
    <mergeCell ref="H315:I315"/>
    <mergeCell ref="E305:I305"/>
    <mergeCell ref="E307:E319"/>
    <mergeCell ref="H307:I307"/>
    <mergeCell ref="J307:J319"/>
    <mergeCell ref="K307:K319"/>
    <mergeCell ref="L307:L319"/>
    <mergeCell ref="H316:I316"/>
    <mergeCell ref="H317:I317"/>
    <mergeCell ref="H318:I318"/>
    <mergeCell ref="H319:I319"/>
    <mergeCell ref="H299:I299"/>
    <mergeCell ref="H300:I300"/>
    <mergeCell ref="H301:I301"/>
    <mergeCell ref="H302:I302"/>
    <mergeCell ref="H303:I303"/>
    <mergeCell ref="D304:I304"/>
    <mergeCell ref="J289:J303"/>
    <mergeCell ref="K289:K303"/>
    <mergeCell ref="L289:L303"/>
    <mergeCell ref="M289:M303"/>
    <mergeCell ref="N289:N303"/>
    <mergeCell ref="H290:I290"/>
    <mergeCell ref="H291:I291"/>
    <mergeCell ref="H292:I292"/>
    <mergeCell ref="H293:I293"/>
    <mergeCell ref="H294:I294"/>
    <mergeCell ref="H285:I285"/>
    <mergeCell ref="H286:I286"/>
    <mergeCell ref="H287:I287"/>
    <mergeCell ref="H288:I288"/>
    <mergeCell ref="E289:E303"/>
    <mergeCell ref="H289:I289"/>
    <mergeCell ref="H295:I295"/>
    <mergeCell ref="H296:I296"/>
    <mergeCell ref="H297:I297"/>
    <mergeCell ref="H298:I298"/>
    <mergeCell ref="K274:K288"/>
    <mergeCell ref="L274:L288"/>
    <mergeCell ref="M274:M288"/>
    <mergeCell ref="N274:N288"/>
    <mergeCell ref="H275:I275"/>
    <mergeCell ref="H276:I276"/>
    <mergeCell ref="H277:I277"/>
    <mergeCell ref="H278:I278"/>
    <mergeCell ref="H279:I279"/>
    <mergeCell ref="H280:I280"/>
    <mergeCell ref="H271:I271"/>
    <mergeCell ref="H272:I272"/>
    <mergeCell ref="F273:I273"/>
    <mergeCell ref="E274:E288"/>
    <mergeCell ref="H274:I274"/>
    <mergeCell ref="J274:J288"/>
    <mergeCell ref="H281:I281"/>
    <mergeCell ref="H282:I282"/>
    <mergeCell ref="H283:I283"/>
    <mergeCell ref="H284:I284"/>
    <mergeCell ref="N257:N272"/>
    <mergeCell ref="H258:I258"/>
    <mergeCell ref="H259:I259"/>
    <mergeCell ref="H260:I260"/>
    <mergeCell ref="H261:I261"/>
    <mergeCell ref="H262:I262"/>
    <mergeCell ref="H263:I263"/>
    <mergeCell ref="H264:I264"/>
    <mergeCell ref="H265:I265"/>
    <mergeCell ref="H266:I266"/>
    <mergeCell ref="E257:E272"/>
    <mergeCell ref="H257:I257"/>
    <mergeCell ref="J257:J272"/>
    <mergeCell ref="K257:K272"/>
    <mergeCell ref="L257:L272"/>
    <mergeCell ref="M257:M272"/>
    <mergeCell ref="H267:I267"/>
    <mergeCell ref="H268:I268"/>
    <mergeCell ref="H269:I269"/>
    <mergeCell ref="H270:I270"/>
    <mergeCell ref="H251:I251"/>
    <mergeCell ref="H252:I252"/>
    <mergeCell ref="H253:I253"/>
    <mergeCell ref="H254:I254"/>
    <mergeCell ref="H255:I255"/>
    <mergeCell ref="H256:I256"/>
    <mergeCell ref="J241:J256"/>
    <mergeCell ref="K241:K256"/>
    <mergeCell ref="L241:L256"/>
    <mergeCell ref="M241:M256"/>
    <mergeCell ref="N241:N256"/>
    <mergeCell ref="H242:I242"/>
    <mergeCell ref="H243:I243"/>
    <mergeCell ref="H244:I244"/>
    <mergeCell ref="H245:I245"/>
    <mergeCell ref="H246:I246"/>
    <mergeCell ref="H211:I211"/>
    <mergeCell ref="H212:I212"/>
    <mergeCell ref="H213:I213"/>
    <mergeCell ref="F240:I240"/>
    <mergeCell ref="E241:E256"/>
    <mergeCell ref="H241:I241"/>
    <mergeCell ref="H247:I247"/>
    <mergeCell ref="H248:I248"/>
    <mergeCell ref="H249:I249"/>
    <mergeCell ref="H250:I250"/>
    <mergeCell ref="M224:M239"/>
    <mergeCell ref="N224:N239"/>
    <mergeCell ref="H225:I225"/>
    <mergeCell ref="H226:I226"/>
    <mergeCell ref="H227:I227"/>
    <mergeCell ref="H228:I228"/>
    <mergeCell ref="H229:I229"/>
    <mergeCell ref="H230:I230"/>
    <mergeCell ref="H231:I231"/>
    <mergeCell ref="H232:I232"/>
    <mergeCell ref="E224:E239"/>
    <mergeCell ref="H224:I224"/>
    <mergeCell ref="J224:J239"/>
    <mergeCell ref="K224:K239"/>
    <mergeCell ref="L224:L239"/>
    <mergeCell ref="H233:I233"/>
    <mergeCell ref="H234:I234"/>
    <mergeCell ref="H235:I235"/>
    <mergeCell ref="H236:I236"/>
    <mergeCell ref="H237:I237"/>
    <mergeCell ref="H238:I238"/>
    <mergeCell ref="H239:I239"/>
    <mergeCell ref="H205:I205"/>
    <mergeCell ref="H206:I206"/>
    <mergeCell ref="F207:I207"/>
    <mergeCell ref="E208:E223"/>
    <mergeCell ref="H208:I208"/>
    <mergeCell ref="H214:I214"/>
    <mergeCell ref="H215:I215"/>
    <mergeCell ref="H216:I216"/>
    <mergeCell ref="L191:L206"/>
    <mergeCell ref="M191:M206"/>
    <mergeCell ref="N191:N206"/>
    <mergeCell ref="H192:I192"/>
    <mergeCell ref="H193:I193"/>
    <mergeCell ref="H194:I194"/>
    <mergeCell ref="H195:I195"/>
    <mergeCell ref="H196:I196"/>
    <mergeCell ref="H197:I197"/>
    <mergeCell ref="H198:I198"/>
    <mergeCell ref="H223:I223"/>
    <mergeCell ref="H217:I217"/>
    <mergeCell ref="H218:I218"/>
    <mergeCell ref="H219:I219"/>
    <mergeCell ref="H220:I220"/>
    <mergeCell ref="H221:I221"/>
    <mergeCell ref="H222:I222"/>
    <mergeCell ref="J208:J223"/>
    <mergeCell ref="K208:K223"/>
    <mergeCell ref="L208:L223"/>
    <mergeCell ref="M208:M223"/>
    <mergeCell ref="N208:N223"/>
    <mergeCell ref="H209:I209"/>
    <mergeCell ref="H210:I210"/>
    <mergeCell ref="H189:I189"/>
    <mergeCell ref="H190:I190"/>
    <mergeCell ref="E191:E206"/>
    <mergeCell ref="H191:I191"/>
    <mergeCell ref="J191:J206"/>
    <mergeCell ref="K191:K206"/>
    <mergeCell ref="H199:I199"/>
    <mergeCell ref="H200:I200"/>
    <mergeCell ref="H201:I201"/>
    <mergeCell ref="H202:I202"/>
    <mergeCell ref="N175:N190"/>
    <mergeCell ref="H176:I176"/>
    <mergeCell ref="H177:I177"/>
    <mergeCell ref="H178:I178"/>
    <mergeCell ref="H179:I179"/>
    <mergeCell ref="H180:I180"/>
    <mergeCell ref="H181:I181"/>
    <mergeCell ref="H182:I182"/>
    <mergeCell ref="H183:I183"/>
    <mergeCell ref="H184:I184"/>
    <mergeCell ref="E175:E190"/>
    <mergeCell ref="H175:I175"/>
    <mergeCell ref="J175:J190"/>
    <mergeCell ref="K175:K190"/>
    <mergeCell ref="L175:L190"/>
    <mergeCell ref="M175:M190"/>
    <mergeCell ref="H185:I185"/>
    <mergeCell ref="H186:I186"/>
    <mergeCell ref="H187:I187"/>
    <mergeCell ref="H188:I188"/>
    <mergeCell ref="H203:I203"/>
    <mergeCell ref="H204:I204"/>
    <mergeCell ref="H139:I139"/>
    <mergeCell ref="H140:I140"/>
    <mergeCell ref="H141:I141"/>
    <mergeCell ref="H142:I142"/>
    <mergeCell ref="H143:I143"/>
    <mergeCell ref="H144:I144"/>
    <mergeCell ref="H169:I169"/>
    <mergeCell ref="H170:I170"/>
    <mergeCell ref="H171:I171"/>
    <mergeCell ref="H172:I172"/>
    <mergeCell ref="H173:I173"/>
    <mergeCell ref="F174:I174"/>
    <mergeCell ref="M156:M173"/>
    <mergeCell ref="N156:N173"/>
    <mergeCell ref="H157:I157"/>
    <mergeCell ref="H158:I158"/>
    <mergeCell ref="H159:I159"/>
    <mergeCell ref="H160:I160"/>
    <mergeCell ref="H161:I161"/>
    <mergeCell ref="H162:I162"/>
    <mergeCell ref="H163:I163"/>
    <mergeCell ref="H164:I164"/>
    <mergeCell ref="H155:I155"/>
    <mergeCell ref="M138:M155"/>
    <mergeCell ref="N138:N155"/>
    <mergeCell ref="F137:I137"/>
    <mergeCell ref="E138:E155"/>
    <mergeCell ref="H138:I138"/>
    <mergeCell ref="J138:J155"/>
    <mergeCell ref="H145:I145"/>
    <mergeCell ref="H146:I146"/>
    <mergeCell ref="H147:I147"/>
    <mergeCell ref="H148:I148"/>
    <mergeCell ref="H129:I129"/>
    <mergeCell ref="H130:I130"/>
    <mergeCell ref="H131:I131"/>
    <mergeCell ref="H132:I132"/>
    <mergeCell ref="H133:I133"/>
    <mergeCell ref="H134:I134"/>
    <mergeCell ref="L117:L136"/>
    <mergeCell ref="E156:E173"/>
    <mergeCell ref="H156:I156"/>
    <mergeCell ref="J156:J173"/>
    <mergeCell ref="K156:K173"/>
    <mergeCell ref="L156:L173"/>
    <mergeCell ref="H165:I165"/>
    <mergeCell ref="H166:I166"/>
    <mergeCell ref="H167:I167"/>
    <mergeCell ref="H168:I168"/>
    <mergeCell ref="H149:I149"/>
    <mergeCell ref="H150:I150"/>
    <mergeCell ref="H151:I151"/>
    <mergeCell ref="H152:I152"/>
    <mergeCell ref="H153:I153"/>
    <mergeCell ref="H154:I154"/>
    <mergeCell ref="K138:K155"/>
    <mergeCell ref="L138:L155"/>
    <mergeCell ref="M117:M136"/>
    <mergeCell ref="N117:N136"/>
    <mergeCell ref="H118:I118"/>
    <mergeCell ref="H119:I119"/>
    <mergeCell ref="H120:I120"/>
    <mergeCell ref="H121:I121"/>
    <mergeCell ref="H122:I122"/>
    <mergeCell ref="H123:I123"/>
    <mergeCell ref="H124:I124"/>
    <mergeCell ref="H115:I115"/>
    <mergeCell ref="H116:I116"/>
    <mergeCell ref="E117:E136"/>
    <mergeCell ref="H117:I117"/>
    <mergeCell ref="J117:J136"/>
    <mergeCell ref="K117:K136"/>
    <mergeCell ref="H125:I125"/>
    <mergeCell ref="H126:I126"/>
    <mergeCell ref="H127:I127"/>
    <mergeCell ref="H128:I128"/>
    <mergeCell ref="H135:I135"/>
    <mergeCell ref="H136:I136"/>
    <mergeCell ref="H109:I109"/>
    <mergeCell ref="H110:I110"/>
    <mergeCell ref="H111:I111"/>
    <mergeCell ref="H112:I112"/>
    <mergeCell ref="H113:I113"/>
    <mergeCell ref="H114:I114"/>
    <mergeCell ref="L97:L116"/>
    <mergeCell ref="M97:M116"/>
    <mergeCell ref="N97:N116"/>
    <mergeCell ref="H98:I98"/>
    <mergeCell ref="H99:I99"/>
    <mergeCell ref="H100:I100"/>
    <mergeCell ref="H101:I101"/>
    <mergeCell ref="H102:I102"/>
    <mergeCell ref="H103:I103"/>
    <mergeCell ref="H104:I104"/>
    <mergeCell ref="E95:I95"/>
    <mergeCell ref="F96:I96"/>
    <mergeCell ref="E97:E116"/>
    <mergeCell ref="H97:I97"/>
    <mergeCell ref="J97:J116"/>
    <mergeCell ref="K97:K116"/>
    <mergeCell ref="H105:I105"/>
    <mergeCell ref="H106:I106"/>
    <mergeCell ref="H107:I107"/>
    <mergeCell ref="H108:I108"/>
    <mergeCell ref="N86:N94"/>
    <mergeCell ref="H87:I87"/>
    <mergeCell ref="H88:I88"/>
    <mergeCell ref="H89:I89"/>
    <mergeCell ref="H90:I90"/>
    <mergeCell ref="H91:I91"/>
    <mergeCell ref="H92:I92"/>
    <mergeCell ref="H93:I93"/>
    <mergeCell ref="H94:I94"/>
    <mergeCell ref="E86:E94"/>
    <mergeCell ref="H86:I86"/>
    <mergeCell ref="J86:J94"/>
    <mergeCell ref="K86:K94"/>
    <mergeCell ref="L86:L94"/>
    <mergeCell ref="M86:M94"/>
    <mergeCell ref="M77:M85"/>
    <mergeCell ref="N77:N85"/>
    <mergeCell ref="H78:I78"/>
    <mergeCell ref="H79:I79"/>
    <mergeCell ref="H80:I80"/>
    <mergeCell ref="H81:I81"/>
    <mergeCell ref="H82:I82"/>
    <mergeCell ref="H83:I83"/>
    <mergeCell ref="H84:I84"/>
    <mergeCell ref="H85:I85"/>
    <mergeCell ref="F76:I76"/>
    <mergeCell ref="E77:E85"/>
    <mergeCell ref="H77:I77"/>
    <mergeCell ref="J77:J85"/>
    <mergeCell ref="K77:K85"/>
    <mergeCell ref="L77:L85"/>
    <mergeCell ref="N67:N75"/>
    <mergeCell ref="H68:I68"/>
    <mergeCell ref="H69:I69"/>
    <mergeCell ref="H70:I70"/>
    <mergeCell ref="H71:I71"/>
    <mergeCell ref="H72:I72"/>
    <mergeCell ref="H73:I73"/>
    <mergeCell ref="H74:I74"/>
    <mergeCell ref="H75:I75"/>
    <mergeCell ref="E67:E75"/>
    <mergeCell ref="H67:I67"/>
    <mergeCell ref="J67:J75"/>
    <mergeCell ref="K67:K75"/>
    <mergeCell ref="L67:L75"/>
    <mergeCell ref="M67:M75"/>
    <mergeCell ref="H55:I55"/>
    <mergeCell ref="E49:E55"/>
    <mergeCell ref="H49:I49"/>
    <mergeCell ref="J49:J55"/>
    <mergeCell ref="K49:K55"/>
    <mergeCell ref="L49:L55"/>
    <mergeCell ref="M49:M55"/>
    <mergeCell ref="M42:M48"/>
    <mergeCell ref="N42:N48"/>
    <mergeCell ref="H43:I43"/>
    <mergeCell ref="H44:I44"/>
    <mergeCell ref="H45:I45"/>
    <mergeCell ref="H46:I46"/>
    <mergeCell ref="H47:I47"/>
    <mergeCell ref="H48:I48"/>
    <mergeCell ref="L58:L66"/>
    <mergeCell ref="M58:M66"/>
    <mergeCell ref="N58:N66"/>
    <mergeCell ref="H59:I59"/>
    <mergeCell ref="H60:I60"/>
    <mergeCell ref="H61:I61"/>
    <mergeCell ref="H62:I62"/>
    <mergeCell ref="H63:I63"/>
    <mergeCell ref="H64:I64"/>
    <mergeCell ref="H65:I65"/>
    <mergeCell ref="E56:I56"/>
    <mergeCell ref="F57:I57"/>
    <mergeCell ref="E58:E66"/>
    <mergeCell ref="H58:I58"/>
    <mergeCell ref="J58:J66"/>
    <mergeCell ref="K58:K66"/>
    <mergeCell ref="H66:I66"/>
    <mergeCell ref="D24:I24"/>
    <mergeCell ref="E25:I25"/>
    <mergeCell ref="F26:I26"/>
    <mergeCell ref="E27:E33"/>
    <mergeCell ref="H27:I27"/>
    <mergeCell ref="J27:J33"/>
    <mergeCell ref="A1:N1"/>
    <mergeCell ref="A2:N2"/>
    <mergeCell ref="B20:I20"/>
    <mergeCell ref="B21:I21"/>
    <mergeCell ref="B22:I22"/>
    <mergeCell ref="C23:I23"/>
    <mergeCell ref="F41:I41"/>
    <mergeCell ref="E42:E48"/>
    <mergeCell ref="H42:I42"/>
    <mergeCell ref="J42:J48"/>
    <mergeCell ref="K42:K48"/>
    <mergeCell ref="L42:L48"/>
    <mergeCell ref="N34:N40"/>
    <mergeCell ref="H35:I35"/>
    <mergeCell ref="H36:I36"/>
    <mergeCell ref="H37:I37"/>
    <mergeCell ref="H38:I38"/>
    <mergeCell ref="H39:I39"/>
    <mergeCell ref="H40:I40"/>
    <mergeCell ref="E34:E40"/>
    <mergeCell ref="H34:I34"/>
    <mergeCell ref="J34:J40"/>
    <mergeCell ref="K34:K40"/>
    <mergeCell ref="L34:L40"/>
    <mergeCell ref="M34:M40"/>
    <mergeCell ref="H520:I520"/>
    <mergeCell ref="H519:I519"/>
    <mergeCell ref="H518:I518"/>
    <mergeCell ref="H517:I517"/>
    <mergeCell ref="H516:I516"/>
    <mergeCell ref="H515:I515"/>
    <mergeCell ref="H514:I514"/>
    <mergeCell ref="H513:I513"/>
    <mergeCell ref="O512:O520"/>
    <mergeCell ref="N512:N520"/>
    <mergeCell ref="M512:M520"/>
    <mergeCell ref="L512:L520"/>
    <mergeCell ref="K512:K520"/>
    <mergeCell ref="J512:J520"/>
    <mergeCell ref="H512:I512"/>
    <mergeCell ref="E512:E520"/>
    <mergeCell ref="K27:K33"/>
    <mergeCell ref="L27:L33"/>
    <mergeCell ref="M27:M33"/>
    <mergeCell ref="N27:N33"/>
    <mergeCell ref="H28:I28"/>
    <mergeCell ref="H29:I29"/>
    <mergeCell ref="H30:I30"/>
    <mergeCell ref="H31:I31"/>
    <mergeCell ref="H32:I32"/>
    <mergeCell ref="H33:I33"/>
    <mergeCell ref="N49:N55"/>
    <mergeCell ref="H50:I50"/>
    <mergeCell ref="H51:I51"/>
    <mergeCell ref="H52:I52"/>
    <mergeCell ref="H53:I53"/>
    <mergeCell ref="H54:I54"/>
  </mergeCells>
  <hyperlinks>
    <hyperlink ref="H220:I220" r:id="rId1" display="http://bit.ly/2OF6ebG"/>
    <hyperlink ref="H219:I219" r:id="rId2" display="http://jfu.fmipa.unand.ac.id/index.php/jfu/article/view/464"/>
    <hyperlink ref="H218:I218" r:id="rId3" display="http://jfu.fmipa.unand.ac.id/"/>
    <hyperlink ref="H221:I221" r:id="rId4" display="https://sinta.ristekbrin.go.id/journals/detail?id=5697"/>
    <hyperlink ref="H217" r:id="rId5"/>
    <hyperlink ref="H218" r:id="rId6"/>
    <hyperlink ref="H219" r:id="rId7"/>
    <hyperlink ref="H221" r:id="rId8"/>
    <hyperlink ref="H220" r:id="rId9"/>
  </hyperlinks>
  <pageMargins left="0.5" right="0.5" top="0.5" bottom="0.5" header="0" footer="0"/>
  <pageSetup paperSize="9" scale="60" firstPageNumber="59" fitToHeight="0" orientation="portrait" useFirstPageNumber="1" horizontalDpi="300" verticalDpi="300" r:id="rId10"/>
  <rowBreaks count="1" manualBreakCount="1">
    <brk id="48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0"/>
  <sheetViews>
    <sheetView view="pageBreakPreview" topLeftCell="A56" zoomScaleNormal="100" zoomScaleSheetLayoutView="100" workbookViewId="0">
      <selection activeCell="L58" sqref="L58"/>
    </sheetView>
  </sheetViews>
  <sheetFormatPr defaultColWidth="9.140625" defaultRowHeight="15" customHeight="1" x14ac:dyDescent="0.3"/>
  <cols>
    <col min="1" max="1" width="4.42578125" style="8" customWidth="1"/>
    <col min="2" max="2" width="3.28515625" style="8" customWidth="1"/>
    <col min="3" max="3" width="3.140625" style="8" customWidth="1"/>
    <col min="4" max="4" width="3" style="8" customWidth="1"/>
    <col min="5" max="5" width="26" style="8" customWidth="1"/>
    <col min="6" max="6" width="1.85546875" style="8" customWidth="1"/>
    <col min="7" max="7" width="18.140625" style="8" customWidth="1"/>
    <col min="8" max="8" width="12.5703125" style="8" customWidth="1"/>
    <col min="9" max="9" width="11.7109375" style="8" customWidth="1"/>
    <col min="10" max="10" width="11.28515625" style="8" customWidth="1"/>
    <col min="11" max="11" width="8.28515625" style="8" customWidth="1"/>
    <col min="12" max="12" width="9.5703125" style="8" customWidth="1"/>
    <col min="13" max="13" width="17.140625" style="8" customWidth="1"/>
    <col min="14" max="14" width="23.140625" style="8" customWidth="1"/>
    <col min="15" max="15" width="15.5703125" style="653" customWidth="1"/>
    <col min="16" max="16" width="117.140625" style="653" bestFit="1" customWidth="1"/>
    <col min="17" max="16384" width="9.140625" style="8"/>
  </cols>
  <sheetData>
    <row r="1" spans="1:16" ht="15" customHeight="1" x14ac:dyDescent="0.3">
      <c r="A1" s="1005" t="s">
        <v>207</v>
      </c>
      <c r="B1" s="1005"/>
      <c r="C1" s="1005"/>
      <c r="D1" s="1005"/>
      <c r="E1" s="1005"/>
      <c r="F1" s="1005"/>
      <c r="G1" s="1005"/>
      <c r="H1" s="1005"/>
      <c r="I1" s="1005"/>
      <c r="J1" s="1005"/>
      <c r="K1" s="1005"/>
      <c r="L1" s="1005"/>
      <c r="M1" s="1005"/>
      <c r="N1" s="547"/>
      <c r="O1" s="547"/>
      <c r="P1" s="547"/>
    </row>
    <row r="2" spans="1:16" ht="15" customHeight="1" x14ac:dyDescent="0.3">
      <c r="A2" s="1005" t="s">
        <v>231</v>
      </c>
      <c r="B2" s="1005"/>
      <c r="C2" s="1005"/>
      <c r="D2" s="1005"/>
      <c r="E2" s="1005"/>
      <c r="F2" s="1005"/>
      <c r="G2" s="1005"/>
      <c r="H2" s="1005"/>
      <c r="I2" s="1005"/>
      <c r="J2" s="1005"/>
      <c r="K2" s="1005"/>
      <c r="L2" s="1005"/>
      <c r="M2" s="1005"/>
      <c r="N2" s="547"/>
      <c r="O2" s="547"/>
      <c r="P2" s="547"/>
    </row>
    <row r="3" spans="1:16" ht="15" customHeight="1" x14ac:dyDescent="0.3">
      <c r="A3" s="9"/>
      <c r="B3" s="9"/>
      <c r="C3" s="9"/>
      <c r="D3" s="9"/>
      <c r="E3" s="9"/>
      <c r="F3" s="9"/>
      <c r="G3" s="9"/>
      <c r="H3" s="9"/>
      <c r="I3" s="395"/>
      <c r="J3" s="9"/>
      <c r="K3" s="394"/>
      <c r="L3" s="394"/>
      <c r="M3" s="9"/>
      <c r="N3" s="9"/>
    </row>
    <row r="4" spans="1:16" x14ac:dyDescent="0.3">
      <c r="A4" s="398" t="s">
        <v>208</v>
      </c>
      <c r="B4" s="398"/>
      <c r="C4" s="399"/>
      <c r="D4" s="400"/>
      <c r="E4" s="400"/>
      <c r="F4" s="400"/>
      <c r="G4" s="399"/>
      <c r="H4" s="399"/>
      <c r="I4" s="402"/>
      <c r="J4" s="399"/>
      <c r="K4" s="394"/>
      <c r="L4" s="394"/>
      <c r="M4" s="9"/>
      <c r="N4" s="9"/>
    </row>
    <row r="5" spans="1:16" x14ac:dyDescent="0.3">
      <c r="A5" s="399"/>
      <c r="B5" s="399"/>
      <c r="C5" s="399" t="s">
        <v>209</v>
      </c>
      <c r="D5" s="399"/>
      <c r="E5" s="399"/>
      <c r="F5" s="399" t="s">
        <v>210</v>
      </c>
      <c r="G5" s="1079" t="str">
        <f>PENDIDIKAN!F5</f>
        <v>Dr.Afdhal Muttaqin, M.Si.</v>
      </c>
      <c r="H5" s="1079"/>
      <c r="I5" s="1079"/>
      <c r="J5" s="1079"/>
      <c r="K5" s="394"/>
      <c r="L5" s="394"/>
      <c r="M5" s="9"/>
      <c r="N5" s="9"/>
    </row>
    <row r="6" spans="1:16" x14ac:dyDescent="0.3">
      <c r="A6" s="399"/>
      <c r="B6" s="399"/>
      <c r="C6" s="399" t="s">
        <v>211</v>
      </c>
      <c r="D6" s="399"/>
      <c r="E6" s="399"/>
      <c r="F6" s="399" t="s">
        <v>210</v>
      </c>
      <c r="G6" s="1079" t="str">
        <f>PENDIDIKAN!F6</f>
        <v>197704292005011002</v>
      </c>
      <c r="H6" s="1079"/>
      <c r="I6" s="1079"/>
      <c r="J6" s="1079"/>
      <c r="K6" s="394"/>
      <c r="L6" s="394"/>
      <c r="M6" s="9"/>
      <c r="N6" s="9"/>
    </row>
    <row r="7" spans="1:16" x14ac:dyDescent="0.3">
      <c r="A7" s="399"/>
      <c r="B7" s="399"/>
      <c r="C7" s="399" t="s">
        <v>212</v>
      </c>
      <c r="D7" s="399"/>
      <c r="E7" s="399"/>
      <c r="F7" s="399" t="s">
        <v>210</v>
      </c>
      <c r="G7" s="1096" t="str">
        <f>PENDIDIKAN!F7</f>
        <v>Penata / III.d</v>
      </c>
      <c r="H7" s="1096"/>
      <c r="I7" s="1096"/>
      <c r="J7" s="1096"/>
      <c r="K7" s="403"/>
      <c r="L7" s="403"/>
      <c r="M7" s="654"/>
      <c r="N7" s="654"/>
      <c r="O7" s="655"/>
      <c r="P7" s="655"/>
    </row>
    <row r="8" spans="1:16" x14ac:dyDescent="0.3">
      <c r="A8" s="399"/>
      <c r="B8" s="399"/>
      <c r="C8" s="399" t="s">
        <v>280</v>
      </c>
      <c r="D8" s="399"/>
      <c r="E8" s="399"/>
      <c r="F8" s="399" t="s">
        <v>210</v>
      </c>
      <c r="G8" s="1096" t="str">
        <f>PENDIDIKAN!F8</f>
        <v>Ketua Jurusan Fisika</v>
      </c>
      <c r="H8" s="1096"/>
      <c r="I8" s="1096"/>
      <c r="J8" s="1096"/>
      <c r="K8" s="192"/>
      <c r="L8" s="192"/>
      <c r="M8" s="192"/>
      <c r="N8" s="188"/>
      <c r="O8" s="656"/>
      <c r="P8" s="656"/>
    </row>
    <row r="9" spans="1:16" x14ac:dyDescent="0.3">
      <c r="A9" s="399"/>
      <c r="B9" s="399"/>
      <c r="C9" s="399" t="s">
        <v>214</v>
      </c>
      <c r="D9" s="399"/>
      <c r="E9" s="399"/>
      <c r="F9" s="399" t="s">
        <v>210</v>
      </c>
      <c r="G9" s="1096" t="str">
        <f>PENDIDIKAN!F9</f>
        <v>Fakultas MIPA Universitas Andalas</v>
      </c>
      <c r="H9" s="1096"/>
      <c r="I9" s="1096"/>
      <c r="J9" s="1096"/>
      <c r="K9" s="394"/>
      <c r="L9" s="394"/>
      <c r="M9" s="9"/>
      <c r="N9" s="9"/>
    </row>
    <row r="10" spans="1:16" x14ac:dyDescent="0.3">
      <c r="A10" s="399"/>
      <c r="B10" s="399"/>
      <c r="C10" s="399"/>
      <c r="D10" s="399"/>
      <c r="E10" s="399"/>
      <c r="F10" s="399"/>
      <c r="G10" s="404"/>
      <c r="H10" s="404"/>
      <c r="I10" s="404"/>
      <c r="J10" s="404"/>
      <c r="K10" s="394"/>
      <c r="L10" s="394"/>
      <c r="M10" s="9"/>
      <c r="N10" s="9"/>
    </row>
    <row r="11" spans="1:16" x14ac:dyDescent="0.3">
      <c r="A11" s="398" t="s">
        <v>215</v>
      </c>
      <c r="B11" s="398"/>
      <c r="C11" s="399"/>
      <c r="D11" s="400"/>
      <c r="E11" s="400"/>
      <c r="F11" s="400"/>
      <c r="G11" s="399"/>
      <c r="H11" s="399"/>
      <c r="I11" s="402"/>
      <c r="J11" s="399"/>
      <c r="K11" s="394"/>
      <c r="L11" s="394"/>
      <c r="M11" s="9"/>
      <c r="N11" s="9"/>
    </row>
    <row r="12" spans="1:16" x14ac:dyDescent="0.3">
      <c r="A12" s="399"/>
      <c r="B12" s="399"/>
      <c r="C12" s="399" t="s">
        <v>216</v>
      </c>
      <c r="D12" s="399"/>
      <c r="E12" s="399"/>
      <c r="F12" s="399" t="s">
        <v>210</v>
      </c>
      <c r="G12" s="1079" t="str">
        <f>PENDIDIKAN!F12</f>
        <v>Sri Rahayu Alfitri Usna, M.Si.</v>
      </c>
      <c r="H12" s="1079"/>
      <c r="I12" s="1079"/>
      <c r="J12" s="1079"/>
      <c r="K12" s="394"/>
      <c r="L12" s="394"/>
      <c r="M12" s="9"/>
      <c r="N12" s="9"/>
    </row>
    <row r="13" spans="1:16" x14ac:dyDescent="0.3">
      <c r="A13" s="399"/>
      <c r="B13" s="399"/>
      <c r="C13" s="399" t="s">
        <v>217</v>
      </c>
      <c r="D13" s="399"/>
      <c r="E13" s="399"/>
      <c r="F13" s="399" t="s">
        <v>210</v>
      </c>
      <c r="G13" s="1079" t="str">
        <f>PENDIDIKAN!F13</f>
        <v>198905252019032020</v>
      </c>
      <c r="H13" s="1079"/>
      <c r="I13" s="1079"/>
      <c r="J13" s="1079"/>
      <c r="K13" s="394"/>
      <c r="L13" s="394"/>
      <c r="M13" s="9"/>
      <c r="N13" s="9"/>
    </row>
    <row r="14" spans="1:16" x14ac:dyDescent="0.3">
      <c r="A14" s="399"/>
      <c r="B14" s="399"/>
      <c r="C14" s="399" t="s">
        <v>212</v>
      </c>
      <c r="D14" s="399"/>
      <c r="E14" s="399"/>
      <c r="F14" s="399" t="s">
        <v>210</v>
      </c>
      <c r="G14" s="1079" t="str">
        <f>PENDIDIKAN!F14</f>
        <v>Penata Muda Tk. I / III.b</v>
      </c>
      <c r="H14" s="1079"/>
      <c r="I14" s="1079"/>
      <c r="J14" s="1079"/>
      <c r="K14" s="403"/>
      <c r="L14" s="403"/>
      <c r="M14" s="654"/>
      <c r="N14" s="654"/>
      <c r="O14" s="655"/>
      <c r="P14" s="655"/>
    </row>
    <row r="15" spans="1:16" x14ac:dyDescent="0.3">
      <c r="A15" s="399"/>
      <c r="B15" s="399"/>
      <c r="C15" s="399" t="s">
        <v>280</v>
      </c>
      <c r="D15" s="399"/>
      <c r="E15" s="399"/>
      <c r="F15" s="399" t="s">
        <v>210</v>
      </c>
      <c r="G15" s="1079" t="str">
        <f>PENDIDIKAN!F15</f>
        <v>Belum Fungsional</v>
      </c>
      <c r="H15" s="1079"/>
      <c r="I15" s="1079"/>
      <c r="J15" s="1079"/>
      <c r="K15" s="192"/>
      <c r="L15" s="192"/>
      <c r="M15" s="192"/>
      <c r="N15" s="188"/>
      <c r="O15" s="656"/>
      <c r="P15" s="656"/>
    </row>
    <row r="16" spans="1:16" x14ac:dyDescent="0.3">
      <c r="A16" s="399"/>
      <c r="B16" s="399"/>
      <c r="C16" s="399" t="s">
        <v>214</v>
      </c>
      <c r="D16" s="399"/>
      <c r="E16" s="399"/>
      <c r="F16" s="399" t="s">
        <v>210</v>
      </c>
      <c r="G16" s="1079" t="str">
        <f>PENDIDIKAN!F16</f>
        <v>Fakultas MIPA Universitas Andalas</v>
      </c>
      <c r="H16" s="1079"/>
      <c r="I16" s="1079"/>
      <c r="J16" s="1079"/>
      <c r="K16" s="394"/>
      <c r="L16" s="394"/>
      <c r="M16" s="9"/>
      <c r="N16" s="9"/>
    </row>
    <row r="17" spans="1:16" ht="15" customHeight="1" x14ac:dyDescent="0.3">
      <c r="A17" s="399"/>
      <c r="B17" s="399"/>
      <c r="C17" s="399"/>
      <c r="D17" s="399"/>
      <c r="E17" s="399"/>
      <c r="F17" s="399"/>
      <c r="G17" s="399"/>
      <c r="H17" s="399"/>
      <c r="I17" s="402"/>
      <c r="J17" s="399"/>
      <c r="K17" s="394"/>
      <c r="L17" s="394"/>
      <c r="M17" s="9"/>
      <c r="N17" s="9"/>
    </row>
    <row r="18" spans="1:16" ht="15" customHeight="1" x14ac:dyDescent="0.3">
      <c r="A18" s="1097" t="s">
        <v>232</v>
      </c>
      <c r="B18" s="1097"/>
      <c r="C18" s="1097"/>
      <c r="D18" s="1097"/>
      <c r="E18" s="1097"/>
      <c r="F18" s="1097"/>
      <c r="G18" s="1097"/>
      <c r="H18" s="1097"/>
      <c r="I18" s="1097"/>
      <c r="J18" s="1097"/>
      <c r="K18" s="1097"/>
      <c r="L18" s="1097"/>
      <c r="M18" s="1097"/>
      <c r="N18" s="657"/>
      <c r="O18" s="658"/>
      <c r="P18" s="658"/>
    </row>
    <row r="19" spans="1:16" ht="15" customHeight="1" x14ac:dyDescent="0.3">
      <c r="A19" s="406"/>
      <c r="B19" s="406"/>
      <c r="C19" s="407"/>
      <c r="D19" s="407"/>
      <c r="E19" s="407"/>
      <c r="F19" s="407"/>
      <c r="G19" s="407"/>
      <c r="H19" s="407"/>
      <c r="I19" s="409"/>
      <c r="J19" s="410"/>
      <c r="K19" s="394"/>
      <c r="L19" s="394"/>
      <c r="M19" s="9"/>
      <c r="N19" s="9"/>
    </row>
    <row r="20" spans="1:16" ht="38.25" x14ac:dyDescent="0.3">
      <c r="A20" s="543" t="s">
        <v>218</v>
      </c>
      <c r="B20" s="1008" t="s">
        <v>223</v>
      </c>
      <c r="C20" s="1009"/>
      <c r="D20" s="1009"/>
      <c r="E20" s="1009"/>
      <c r="F20" s="1009"/>
      <c r="G20" s="1009"/>
      <c r="H20" s="543" t="s">
        <v>219</v>
      </c>
      <c r="I20" s="543" t="s">
        <v>224</v>
      </c>
      <c r="J20" s="543" t="s">
        <v>225</v>
      </c>
      <c r="K20" s="543" t="s">
        <v>226</v>
      </c>
      <c r="L20" s="543" t="s">
        <v>227</v>
      </c>
      <c r="M20" s="703" t="s">
        <v>220</v>
      </c>
      <c r="N20" s="500" t="s">
        <v>356</v>
      </c>
      <c r="O20" s="500" t="s">
        <v>360</v>
      </c>
      <c r="P20" s="500" t="s">
        <v>386</v>
      </c>
    </row>
    <row r="21" spans="1:16" x14ac:dyDescent="0.3">
      <c r="A21" s="545">
        <v>1</v>
      </c>
      <c r="B21" s="1013">
        <v>2</v>
      </c>
      <c r="C21" s="1014"/>
      <c r="D21" s="1014"/>
      <c r="E21" s="1014"/>
      <c r="F21" s="1014"/>
      <c r="G21" s="1014"/>
      <c r="H21" s="545">
        <v>3</v>
      </c>
      <c r="I21" s="543">
        <v>4</v>
      </c>
      <c r="J21" s="545">
        <v>5</v>
      </c>
      <c r="K21" s="545">
        <v>6</v>
      </c>
      <c r="L21" s="545">
        <v>7</v>
      </c>
      <c r="M21" s="704">
        <v>8</v>
      </c>
      <c r="N21" s="635">
        <v>9</v>
      </c>
      <c r="O21" s="635">
        <v>10</v>
      </c>
      <c r="P21" s="635">
        <v>11</v>
      </c>
    </row>
    <row r="22" spans="1:16" ht="33" customHeight="1" x14ac:dyDescent="0.3">
      <c r="A22" s="282" t="s">
        <v>12</v>
      </c>
      <c r="B22" s="902" t="s">
        <v>185</v>
      </c>
      <c r="C22" s="903"/>
      <c r="D22" s="903"/>
      <c r="E22" s="903"/>
      <c r="F22" s="903"/>
      <c r="G22" s="904"/>
      <c r="H22" s="258"/>
      <c r="I22" s="226"/>
      <c r="J22" s="217"/>
      <c r="K22" s="289"/>
      <c r="L22" s="533">
        <f>L23+L25+L28+L45+L49+L51+L53</f>
        <v>3</v>
      </c>
      <c r="M22" s="218"/>
      <c r="N22" s="660"/>
      <c r="O22" s="661"/>
      <c r="P22" s="661"/>
    </row>
    <row r="23" spans="1:16" ht="20.100000000000001" customHeight="1" x14ac:dyDescent="0.3">
      <c r="A23" s="246"/>
      <c r="B23" s="508" t="s">
        <v>10</v>
      </c>
      <c r="C23" s="902" t="s">
        <v>235</v>
      </c>
      <c r="D23" s="903"/>
      <c r="E23" s="903"/>
      <c r="F23" s="903"/>
      <c r="G23" s="904"/>
      <c r="H23" s="258"/>
      <c r="I23" s="226"/>
      <c r="J23" s="217"/>
      <c r="K23" s="289"/>
      <c r="L23" s="659">
        <v>0</v>
      </c>
      <c r="M23" s="218"/>
      <c r="N23" s="660"/>
      <c r="O23" s="661"/>
      <c r="P23" s="427" t="s">
        <v>563</v>
      </c>
    </row>
    <row r="24" spans="1:16" ht="55.15" customHeight="1" x14ac:dyDescent="0.3">
      <c r="A24" s="246"/>
      <c r="B24" s="241"/>
      <c r="C24" s="261"/>
      <c r="D24" s="961" t="s">
        <v>583</v>
      </c>
      <c r="E24" s="962"/>
      <c r="F24" s="962"/>
      <c r="G24" s="963"/>
      <c r="H24" s="258"/>
      <c r="I24" s="226"/>
      <c r="J24" s="217"/>
      <c r="K24" s="289"/>
      <c r="L24" s="289"/>
      <c r="M24" s="218"/>
      <c r="N24" s="660"/>
      <c r="O24" s="661"/>
      <c r="P24" s="427" t="s">
        <v>570</v>
      </c>
    </row>
    <row r="25" spans="1:16" ht="28.9" customHeight="1" x14ac:dyDescent="0.3">
      <c r="A25" s="246"/>
      <c r="B25" s="662" t="s">
        <v>9</v>
      </c>
      <c r="C25" s="1084" t="s">
        <v>592</v>
      </c>
      <c r="D25" s="1085"/>
      <c r="E25" s="1085"/>
      <c r="F25" s="1085"/>
      <c r="G25" s="1086"/>
      <c r="H25" s="298"/>
      <c r="I25" s="268"/>
      <c r="J25" s="210"/>
      <c r="K25" s="523"/>
      <c r="L25" s="659">
        <f>L27</f>
        <v>0</v>
      </c>
      <c r="M25" s="269"/>
      <c r="N25" s="663"/>
      <c r="O25" s="664"/>
      <c r="P25" s="427" t="s">
        <v>563</v>
      </c>
    </row>
    <row r="26" spans="1:16" ht="46.5" customHeight="1" x14ac:dyDescent="0.3">
      <c r="A26" s="246"/>
      <c r="B26" s="241"/>
      <c r="C26" s="261"/>
      <c r="D26" s="896" t="s">
        <v>622</v>
      </c>
      <c r="E26" s="897"/>
      <c r="F26" s="897"/>
      <c r="G26" s="898"/>
      <c r="H26" s="258"/>
      <c r="I26" s="226"/>
      <c r="J26" s="217"/>
      <c r="K26" s="289"/>
      <c r="L26" s="289"/>
      <c r="M26" s="218"/>
      <c r="N26" s="660"/>
      <c r="O26" s="661"/>
      <c r="P26" s="427" t="s">
        <v>571</v>
      </c>
    </row>
    <row r="27" spans="1:16" ht="23.45" customHeight="1" x14ac:dyDescent="0.3">
      <c r="A27" s="246"/>
      <c r="B27" s="247"/>
      <c r="C27" s="303"/>
      <c r="D27" s="249">
        <v>1</v>
      </c>
      <c r="E27" s="891" t="s">
        <v>365</v>
      </c>
      <c r="F27" s="886"/>
      <c r="G27" s="887"/>
      <c r="H27" s="258"/>
      <c r="I27" s="226"/>
      <c r="J27" s="217"/>
      <c r="K27" s="216"/>
      <c r="L27" s="216"/>
      <c r="M27" s="665"/>
      <c r="N27" s="666"/>
      <c r="O27" s="667"/>
      <c r="P27" s="667"/>
    </row>
    <row r="28" spans="1:16" s="313" customFormat="1" ht="29.45" customHeight="1" x14ac:dyDescent="0.3">
      <c r="A28" s="668"/>
      <c r="B28" s="669" t="s">
        <v>11</v>
      </c>
      <c r="C28" s="1080" t="s">
        <v>716</v>
      </c>
      <c r="D28" s="1081"/>
      <c r="E28" s="1081"/>
      <c r="F28" s="1081"/>
      <c r="G28" s="1082"/>
      <c r="H28" s="670"/>
      <c r="I28" s="312"/>
      <c r="J28" s="671"/>
      <c r="K28" s="672"/>
      <c r="L28" s="673">
        <f>(L33+L29+L41)</f>
        <v>3</v>
      </c>
      <c r="M28" s="674"/>
      <c r="N28" s="660"/>
      <c r="O28" s="661"/>
      <c r="P28" s="427" t="s">
        <v>563</v>
      </c>
    </row>
    <row r="29" spans="1:16" ht="20.100000000000001" customHeight="1" x14ac:dyDescent="0.3">
      <c r="A29" s="246"/>
      <c r="B29" s="247"/>
      <c r="C29" s="249" t="s">
        <v>133</v>
      </c>
      <c r="D29" s="892" t="s">
        <v>148</v>
      </c>
      <c r="E29" s="893"/>
      <c r="F29" s="893"/>
      <c r="G29" s="894"/>
      <c r="H29" s="258"/>
      <c r="I29" s="226"/>
      <c r="J29" s="217"/>
      <c r="K29" s="289"/>
      <c r="L29" s="659"/>
      <c r="M29" s="218"/>
      <c r="N29" s="660"/>
      <c r="O29" s="661"/>
      <c r="P29" s="661"/>
    </row>
    <row r="30" spans="1:16" ht="20.100000000000001" customHeight="1" x14ac:dyDescent="0.3">
      <c r="A30" s="246"/>
      <c r="B30" s="247"/>
      <c r="C30" s="300"/>
      <c r="D30" s="249" t="s">
        <v>284</v>
      </c>
      <c r="E30" s="308" t="s">
        <v>580</v>
      </c>
      <c r="F30" s="675"/>
      <c r="G30" s="676"/>
      <c r="H30" s="258"/>
      <c r="I30" s="226"/>
      <c r="J30" s="217"/>
      <c r="K30" s="289"/>
      <c r="L30" s="289"/>
      <c r="M30" s="218"/>
      <c r="N30" s="660"/>
      <c r="O30" s="661"/>
      <c r="P30" s="427" t="s">
        <v>578</v>
      </c>
    </row>
    <row r="31" spans="1:16" ht="20.100000000000001" customHeight="1" x14ac:dyDescent="0.3">
      <c r="A31" s="246"/>
      <c r="B31" s="247"/>
      <c r="C31" s="300"/>
      <c r="D31" s="249" t="s">
        <v>285</v>
      </c>
      <c r="E31" s="304" t="s">
        <v>581</v>
      </c>
      <c r="F31" s="640"/>
      <c r="G31" s="677"/>
      <c r="H31" s="258"/>
      <c r="I31" s="226"/>
      <c r="J31" s="217"/>
      <c r="K31" s="289"/>
      <c r="L31" s="289"/>
      <c r="M31" s="218"/>
      <c r="N31" s="660"/>
      <c r="O31" s="661"/>
      <c r="P31" s="427" t="s">
        <v>571</v>
      </c>
    </row>
    <row r="32" spans="1:16" ht="19.5" customHeight="1" x14ac:dyDescent="0.3">
      <c r="A32" s="246"/>
      <c r="B32" s="247"/>
      <c r="C32" s="303"/>
      <c r="D32" s="241" t="s">
        <v>286</v>
      </c>
      <c r="E32" s="308" t="s">
        <v>582</v>
      </c>
      <c r="F32" s="640"/>
      <c r="G32" s="677"/>
      <c r="H32" s="218"/>
      <c r="I32" s="218"/>
      <c r="J32" s="218"/>
      <c r="K32" s="218"/>
      <c r="L32" s="218"/>
      <c r="M32" s="218"/>
      <c r="N32" s="660"/>
      <c r="O32" s="661"/>
      <c r="P32" s="427" t="s">
        <v>579</v>
      </c>
    </row>
    <row r="33" spans="1:16" s="9" customFormat="1" ht="25.9" customHeight="1" x14ac:dyDescent="0.25">
      <c r="A33" s="277"/>
      <c r="B33" s="738"/>
      <c r="C33" s="678" t="s">
        <v>135</v>
      </c>
      <c r="D33" s="891" t="s">
        <v>236</v>
      </c>
      <c r="E33" s="886"/>
      <c r="F33" s="886"/>
      <c r="G33" s="887"/>
      <c r="H33" s="258"/>
      <c r="I33" s="226"/>
      <c r="J33" s="217"/>
      <c r="K33" s="289"/>
      <c r="L33" s="679">
        <f>SUM(L34:L40)</f>
        <v>0</v>
      </c>
      <c r="M33" s="289"/>
      <c r="N33" s="625"/>
      <c r="O33" s="661"/>
      <c r="P33" s="661"/>
    </row>
    <row r="34" spans="1:16" ht="20.100000000000001" customHeight="1" x14ac:dyDescent="0.3">
      <c r="A34" s="246"/>
      <c r="B34" s="247"/>
      <c r="C34" s="302"/>
      <c r="D34" s="249" t="s">
        <v>284</v>
      </c>
      <c r="E34" s="308" t="s">
        <v>580</v>
      </c>
      <c r="F34" s="675"/>
      <c r="G34" s="676"/>
      <c r="H34" s="258"/>
      <c r="I34" s="226"/>
      <c r="J34" s="217"/>
      <c r="K34" s="289"/>
      <c r="L34" s="289"/>
      <c r="M34" s="218"/>
      <c r="N34" s="660"/>
      <c r="O34" s="661"/>
      <c r="P34" s="427" t="s">
        <v>571</v>
      </c>
    </row>
    <row r="35" spans="1:16" ht="20.100000000000001" customHeight="1" x14ac:dyDescent="0.3">
      <c r="A35" s="246"/>
      <c r="B35" s="247"/>
      <c r="C35" s="302"/>
      <c r="D35" s="249" t="s">
        <v>285</v>
      </c>
      <c r="E35" s="304" t="s">
        <v>581</v>
      </c>
      <c r="F35" s="640"/>
      <c r="G35" s="677"/>
      <c r="H35" s="258"/>
      <c r="I35" s="226"/>
      <c r="J35" s="217"/>
      <c r="K35" s="289"/>
      <c r="L35" s="289"/>
      <c r="M35" s="218"/>
      <c r="N35" s="660"/>
      <c r="O35" s="661"/>
      <c r="P35" s="427" t="s">
        <v>579</v>
      </c>
    </row>
    <row r="36" spans="1:16" ht="20.100000000000001" customHeight="1" x14ac:dyDescent="0.3">
      <c r="A36" s="246"/>
      <c r="B36" s="247"/>
      <c r="C36" s="303"/>
      <c r="D36" s="241" t="s">
        <v>286</v>
      </c>
      <c r="E36" s="308" t="s">
        <v>582</v>
      </c>
      <c r="F36" s="640"/>
      <c r="G36" s="677"/>
      <c r="H36" s="258"/>
      <c r="I36" s="226"/>
      <c r="J36" s="217"/>
      <c r="K36" s="289"/>
      <c r="L36" s="289"/>
      <c r="M36" s="218"/>
      <c r="N36" s="660"/>
      <c r="O36" s="661"/>
      <c r="P36" s="427" t="s">
        <v>575</v>
      </c>
    </row>
    <row r="37" spans="1:16" x14ac:dyDescent="0.3">
      <c r="A37" s="246"/>
      <c r="B37" s="247"/>
      <c r="C37" s="303"/>
      <c r="D37" s="249">
        <v>1</v>
      </c>
      <c r="E37" s="891" t="s">
        <v>367</v>
      </c>
      <c r="F37" s="886"/>
      <c r="G37" s="887"/>
      <c r="H37" s="218"/>
      <c r="I37" s="218"/>
      <c r="J37" s="218"/>
      <c r="K37" s="218"/>
      <c r="L37" s="218"/>
      <c r="M37" s="218"/>
      <c r="N37" s="666"/>
      <c r="O37" s="667"/>
      <c r="P37" s="667"/>
    </row>
    <row r="38" spans="1:16" s="779" customFormat="1" x14ac:dyDescent="0.3">
      <c r="A38" s="246"/>
      <c r="B38" s="766"/>
      <c r="C38" s="303"/>
      <c r="D38" s="778"/>
      <c r="E38" s="891"/>
      <c r="F38" s="886"/>
      <c r="G38" s="887"/>
      <c r="H38" s="258"/>
      <c r="I38" s="226"/>
      <c r="J38" s="217"/>
      <c r="K38" s="216"/>
      <c r="L38" s="216"/>
      <c r="M38" s="665"/>
      <c r="N38" s="799"/>
      <c r="O38" s="667"/>
      <c r="P38" s="667"/>
    </row>
    <row r="39" spans="1:16" ht="42.75" customHeight="1" x14ac:dyDescent="0.3">
      <c r="A39" s="246"/>
      <c r="B39" s="247"/>
      <c r="C39" s="303"/>
      <c r="D39" s="241">
        <v>2</v>
      </c>
      <c r="E39" s="891" t="s">
        <v>366</v>
      </c>
      <c r="F39" s="886"/>
      <c r="G39" s="887"/>
      <c r="H39" s="258"/>
      <c r="I39" s="226"/>
      <c r="J39" s="217"/>
      <c r="K39" s="216"/>
      <c r="L39" s="216"/>
      <c r="M39" s="665"/>
      <c r="N39" s="666"/>
      <c r="O39" s="667"/>
      <c r="P39" s="667"/>
    </row>
    <row r="40" spans="1:16" ht="45.75" customHeight="1" x14ac:dyDescent="0.3">
      <c r="A40" s="246"/>
      <c r="B40" s="247"/>
      <c r="C40" s="303"/>
      <c r="D40" s="241">
        <v>3</v>
      </c>
      <c r="E40" s="891" t="s">
        <v>368</v>
      </c>
      <c r="F40" s="886"/>
      <c r="G40" s="887"/>
      <c r="H40" s="258"/>
      <c r="I40" s="226"/>
      <c r="J40" s="217"/>
      <c r="K40" s="216"/>
      <c r="L40" s="216"/>
      <c r="M40" s="665"/>
      <c r="N40" s="666"/>
      <c r="O40" s="667"/>
      <c r="P40" s="667"/>
    </row>
    <row r="41" spans="1:16" ht="20.100000000000001" customHeight="1" x14ac:dyDescent="0.3">
      <c r="A41" s="246"/>
      <c r="B41" s="241"/>
      <c r="C41" s="295" t="s">
        <v>137</v>
      </c>
      <c r="D41" s="891" t="s">
        <v>150</v>
      </c>
      <c r="E41" s="886"/>
      <c r="F41" s="886"/>
      <c r="G41" s="887"/>
      <c r="H41" s="470"/>
      <c r="I41" s="226"/>
      <c r="J41" s="217"/>
      <c r="K41" s="216"/>
      <c r="L41" s="679">
        <f>L42+L44+L43</f>
        <v>3</v>
      </c>
      <c r="M41" s="665"/>
      <c r="N41" s="666"/>
      <c r="O41" s="661"/>
      <c r="P41" s="661"/>
    </row>
    <row r="42" spans="1:16" s="779" customFormat="1" ht="63" customHeight="1" x14ac:dyDescent="0.3">
      <c r="A42" s="246"/>
      <c r="B42" s="820"/>
      <c r="C42" s="295"/>
      <c r="D42" s="891" t="s">
        <v>717</v>
      </c>
      <c r="E42" s="886"/>
      <c r="F42" s="886"/>
      <c r="G42" s="887"/>
      <c r="H42" s="470">
        <v>43712</v>
      </c>
      <c r="I42" s="226" t="s">
        <v>314</v>
      </c>
      <c r="J42" s="217">
        <v>1</v>
      </c>
      <c r="K42" s="216">
        <v>1</v>
      </c>
      <c r="L42" s="216">
        <f>K42*J42</f>
        <v>1</v>
      </c>
      <c r="M42" s="665" t="s">
        <v>369</v>
      </c>
      <c r="N42" s="799" t="s">
        <v>718</v>
      </c>
      <c r="O42" s="661"/>
      <c r="P42" s="681"/>
    </row>
    <row r="43" spans="1:16" s="779" customFormat="1" ht="63" customHeight="1" x14ac:dyDescent="0.3">
      <c r="A43" s="246"/>
      <c r="B43" s="820"/>
      <c r="C43" s="295"/>
      <c r="D43" s="995" t="s">
        <v>721</v>
      </c>
      <c r="E43" s="1048"/>
      <c r="F43" s="1048"/>
      <c r="G43" s="996"/>
      <c r="H43" s="470">
        <v>44014</v>
      </c>
      <c r="I43" s="226" t="s">
        <v>314</v>
      </c>
      <c r="J43" s="217">
        <v>1</v>
      </c>
      <c r="K43" s="216">
        <v>1</v>
      </c>
      <c r="L43" s="216">
        <f>K43*J43</f>
        <v>1</v>
      </c>
      <c r="M43" s="665" t="s">
        <v>369</v>
      </c>
      <c r="N43" s="799" t="s">
        <v>722</v>
      </c>
      <c r="O43" s="661"/>
      <c r="P43" s="681"/>
    </row>
    <row r="44" spans="1:16" s="779" customFormat="1" ht="63" customHeight="1" x14ac:dyDescent="0.3">
      <c r="A44" s="246"/>
      <c r="B44" s="766"/>
      <c r="C44" s="295"/>
      <c r="D44" s="891" t="s">
        <v>720</v>
      </c>
      <c r="E44" s="886"/>
      <c r="F44" s="886"/>
      <c r="G44" s="887"/>
      <c r="H44" s="470">
        <v>44361</v>
      </c>
      <c r="I44" s="226" t="s">
        <v>314</v>
      </c>
      <c r="J44" s="217">
        <v>1</v>
      </c>
      <c r="K44" s="216">
        <v>1</v>
      </c>
      <c r="L44" s="216">
        <f>K44*J44</f>
        <v>1</v>
      </c>
      <c r="M44" s="665" t="s">
        <v>369</v>
      </c>
      <c r="N44" s="799" t="s">
        <v>719</v>
      </c>
      <c r="O44" s="661"/>
      <c r="P44" s="681"/>
    </row>
    <row r="45" spans="1:16" ht="49.5" customHeight="1" x14ac:dyDescent="0.3">
      <c r="A45" s="246"/>
      <c r="B45" s="662" t="s">
        <v>13</v>
      </c>
      <c r="C45" s="1076" t="s">
        <v>237</v>
      </c>
      <c r="D45" s="1077"/>
      <c r="E45" s="1077"/>
      <c r="F45" s="1077"/>
      <c r="G45" s="1078"/>
      <c r="H45" s="283"/>
      <c r="I45" s="229"/>
      <c r="J45" s="228"/>
      <c r="K45" s="297"/>
      <c r="L45" s="659">
        <v>0</v>
      </c>
      <c r="M45" s="218"/>
      <c r="N45" s="660"/>
      <c r="O45" s="661"/>
      <c r="P45" s="427" t="s">
        <v>563</v>
      </c>
    </row>
    <row r="46" spans="1:16" ht="20.100000000000001" customHeight="1" x14ac:dyDescent="0.3">
      <c r="A46" s="246"/>
      <c r="B46" s="247"/>
      <c r="C46" s="295">
        <v>1</v>
      </c>
      <c r="D46" s="891" t="s">
        <v>240</v>
      </c>
      <c r="E46" s="886"/>
      <c r="F46" s="886"/>
      <c r="G46" s="887"/>
      <c r="H46" s="258"/>
      <c r="I46" s="226"/>
      <c r="J46" s="217"/>
      <c r="K46" s="289"/>
      <c r="L46" s="289"/>
      <c r="M46" s="218"/>
      <c r="N46" s="660"/>
      <c r="O46" s="661"/>
      <c r="P46" s="427" t="s">
        <v>577</v>
      </c>
    </row>
    <row r="47" spans="1:16" ht="31.5" customHeight="1" x14ac:dyDescent="0.3">
      <c r="A47" s="246"/>
      <c r="B47" s="247"/>
      <c r="C47" s="294">
        <v>2</v>
      </c>
      <c r="D47" s="891" t="s">
        <v>239</v>
      </c>
      <c r="E47" s="886"/>
      <c r="F47" s="886"/>
      <c r="G47" s="887"/>
      <c r="H47" s="258"/>
      <c r="I47" s="226"/>
      <c r="J47" s="217"/>
      <c r="K47" s="289"/>
      <c r="L47" s="289"/>
      <c r="M47" s="218"/>
      <c r="N47" s="660"/>
      <c r="O47" s="661"/>
      <c r="P47" s="427" t="s">
        <v>575</v>
      </c>
    </row>
    <row r="48" spans="1:16" ht="20.100000000000001" customHeight="1" x14ac:dyDescent="0.3">
      <c r="A48" s="246"/>
      <c r="B48" s="292"/>
      <c r="C48" s="292">
        <v>3</v>
      </c>
      <c r="D48" s="911" t="s">
        <v>241</v>
      </c>
      <c r="E48" s="912"/>
      <c r="F48" s="912"/>
      <c r="G48" s="913"/>
      <c r="H48" s="520"/>
      <c r="I48" s="274"/>
      <c r="J48" s="275"/>
      <c r="K48" s="225"/>
      <c r="L48" s="225"/>
      <c r="M48" s="276"/>
      <c r="N48" s="680"/>
      <c r="O48" s="681"/>
      <c r="P48" s="427" t="s">
        <v>576</v>
      </c>
    </row>
    <row r="49" spans="1:16" ht="20.100000000000001" customHeight="1" x14ac:dyDescent="0.3">
      <c r="A49" s="246"/>
      <c r="B49" s="227" t="s">
        <v>94</v>
      </c>
      <c r="C49" s="1093" t="s">
        <v>242</v>
      </c>
      <c r="D49" s="1094"/>
      <c r="E49" s="1094"/>
      <c r="F49" s="1094"/>
      <c r="G49" s="1095"/>
      <c r="H49" s="273"/>
      <c r="I49" s="274"/>
      <c r="J49" s="275"/>
      <c r="K49" s="225"/>
      <c r="L49" s="659">
        <v>0</v>
      </c>
      <c r="M49" s="276"/>
      <c r="N49" s="680"/>
      <c r="O49" s="681"/>
      <c r="P49" s="427" t="s">
        <v>563</v>
      </c>
    </row>
    <row r="50" spans="1:16" ht="36" customHeight="1" x14ac:dyDescent="0.3">
      <c r="A50" s="246"/>
      <c r="B50" s="292"/>
      <c r="C50" s="239"/>
      <c r="D50" s="891" t="s">
        <v>238</v>
      </c>
      <c r="E50" s="886"/>
      <c r="F50" s="886"/>
      <c r="G50" s="887"/>
      <c r="H50" s="270"/>
      <c r="I50" s="226"/>
      <c r="J50" s="217"/>
      <c r="K50" s="289"/>
      <c r="L50" s="289"/>
      <c r="M50" s="218"/>
      <c r="N50" s="660"/>
      <c r="O50" s="661"/>
      <c r="P50" s="427" t="s">
        <v>571</v>
      </c>
    </row>
    <row r="51" spans="1:16" ht="33.75" customHeight="1" x14ac:dyDescent="0.3">
      <c r="A51" s="246"/>
      <c r="B51" s="682" t="s">
        <v>98</v>
      </c>
      <c r="C51" s="1087" t="s">
        <v>569</v>
      </c>
      <c r="D51" s="1088"/>
      <c r="E51" s="1088"/>
      <c r="F51" s="1088"/>
      <c r="G51" s="1089"/>
      <c r="H51" s="683"/>
      <c r="I51" s="684"/>
      <c r="J51" s="685"/>
      <c r="K51" s="686"/>
      <c r="L51" s="687">
        <v>0</v>
      </c>
      <c r="M51" s="688"/>
      <c r="N51" s="680"/>
      <c r="O51" s="681"/>
      <c r="P51" s="427" t="s">
        <v>563</v>
      </c>
    </row>
    <row r="52" spans="1:16" ht="93" customHeight="1" x14ac:dyDescent="0.3">
      <c r="A52" s="246"/>
      <c r="B52" s="689"/>
      <c r="C52" s="690"/>
      <c r="D52" s="1090" t="s">
        <v>568</v>
      </c>
      <c r="E52" s="1091"/>
      <c r="F52" s="1091"/>
      <c r="G52" s="1092"/>
      <c r="H52" s="691"/>
      <c r="I52" s="692"/>
      <c r="J52" s="693"/>
      <c r="K52" s="694"/>
      <c r="L52" s="694"/>
      <c r="M52" s="695"/>
      <c r="N52" s="660"/>
      <c r="O52" s="661"/>
      <c r="P52" s="427" t="s">
        <v>570</v>
      </c>
    </row>
    <row r="53" spans="1:16" ht="31.5" customHeight="1" x14ac:dyDescent="0.3">
      <c r="A53" s="246"/>
      <c r="B53" s="682" t="s">
        <v>16</v>
      </c>
      <c r="C53" s="1087" t="s">
        <v>572</v>
      </c>
      <c r="D53" s="1088"/>
      <c r="E53" s="1088"/>
      <c r="F53" s="1088"/>
      <c r="G53" s="1089"/>
      <c r="H53" s="683"/>
      <c r="I53" s="684"/>
      <c r="J53" s="685"/>
      <c r="K53" s="686"/>
      <c r="L53" s="687">
        <f>SUM(L54:L56)</f>
        <v>0</v>
      </c>
      <c r="M53" s="688"/>
      <c r="N53" s="680"/>
      <c r="O53" s="681"/>
      <c r="P53" s="427" t="s">
        <v>563</v>
      </c>
    </row>
    <row r="54" spans="1:16" ht="36" customHeight="1" x14ac:dyDescent="0.3">
      <c r="A54" s="246"/>
      <c r="B54" s="696"/>
      <c r="C54" s="691" t="s">
        <v>2</v>
      </c>
      <c r="D54" s="1090" t="s">
        <v>573</v>
      </c>
      <c r="E54" s="1091"/>
      <c r="F54" s="1091"/>
      <c r="G54" s="1092"/>
      <c r="H54" s="691"/>
      <c r="I54" s="692"/>
      <c r="J54" s="693"/>
      <c r="K54" s="694"/>
      <c r="L54" s="694"/>
      <c r="M54" s="695"/>
      <c r="N54" s="660"/>
      <c r="O54" s="661"/>
      <c r="P54" s="427" t="s">
        <v>575</v>
      </c>
    </row>
    <row r="55" spans="1:16" s="759" customFormat="1" ht="36" customHeight="1" x14ac:dyDescent="0.3">
      <c r="A55" s="246"/>
      <c r="B55" s="696"/>
      <c r="C55" s="691" t="s">
        <v>3</v>
      </c>
      <c r="D55" s="1090" t="s">
        <v>574</v>
      </c>
      <c r="E55" s="1091"/>
      <c r="F55" s="1091"/>
      <c r="G55" s="1092"/>
      <c r="H55" s="691"/>
      <c r="I55" s="692"/>
      <c r="J55" s="693"/>
      <c r="K55" s="694"/>
      <c r="L55" s="694"/>
      <c r="M55" s="695"/>
      <c r="N55" s="660"/>
      <c r="O55" s="661"/>
      <c r="P55" s="427"/>
    </row>
    <row r="56" spans="1:16" x14ac:dyDescent="0.3">
      <c r="A56" s="246"/>
      <c r="B56" s="696"/>
      <c r="C56" s="691"/>
      <c r="D56" s="1090"/>
      <c r="E56" s="1091"/>
      <c r="F56" s="1091"/>
      <c r="G56" s="1092"/>
      <c r="H56" s="691"/>
      <c r="I56" s="692"/>
      <c r="J56" s="693"/>
      <c r="K56" s="784"/>
      <c r="L56" s="784"/>
      <c r="M56" s="797"/>
      <c r="N56" s="798"/>
      <c r="O56" s="661"/>
      <c r="P56" s="427" t="s">
        <v>576</v>
      </c>
    </row>
    <row r="57" spans="1:16" ht="15" customHeight="1" x14ac:dyDescent="0.3">
      <c r="A57" s="1083" t="s">
        <v>221</v>
      </c>
      <c r="B57" s="1083"/>
      <c r="C57" s="1083"/>
      <c r="D57" s="1083"/>
      <c r="E57" s="1083"/>
      <c r="F57" s="1083"/>
      <c r="G57" s="1083"/>
      <c r="H57" s="1083"/>
      <c r="I57" s="1083"/>
      <c r="J57" s="1083"/>
      <c r="K57" s="532"/>
      <c r="L57" s="533">
        <f>L22</f>
        <v>3</v>
      </c>
      <c r="M57" s="289"/>
      <c r="N57" s="625"/>
      <c r="O57" s="661">
        <f>SUM(O22:O50)</f>
        <v>0</v>
      </c>
      <c r="P57" s="661"/>
    </row>
    <row r="58" spans="1:16" ht="15" customHeight="1" x14ac:dyDescent="0.3">
      <c r="A58" s="215"/>
      <c r="B58" s="215"/>
      <c r="C58" s="547"/>
      <c r="D58" s="547"/>
      <c r="E58" s="547"/>
      <c r="F58" s="547"/>
      <c r="G58" s="547"/>
      <c r="H58" s="547"/>
      <c r="I58" s="547"/>
      <c r="J58" s="547"/>
      <c r="K58" s="646"/>
      <c r="L58" s="646"/>
      <c r="M58" s="215"/>
      <c r="N58" s="215"/>
      <c r="O58" s="318"/>
      <c r="P58" s="318"/>
    </row>
    <row r="59" spans="1:16" ht="15" customHeight="1" x14ac:dyDescent="0.3">
      <c r="A59" s="9" t="s">
        <v>304</v>
      </c>
      <c r="B59" s="9"/>
      <c r="C59" s="535"/>
      <c r="D59" s="535"/>
      <c r="E59" s="535"/>
      <c r="F59" s="9"/>
      <c r="G59" s="9"/>
      <c r="H59" s="394"/>
      <c r="I59" s="395"/>
      <c r="J59" s="394"/>
      <c r="K59" s="394"/>
      <c r="L59" s="394"/>
      <c r="M59" s="215"/>
      <c r="N59" s="215"/>
      <c r="O59" s="318"/>
      <c r="P59" s="318"/>
    </row>
    <row r="60" spans="1:16" ht="15" customHeight="1" x14ac:dyDescent="0.3">
      <c r="A60" s="9"/>
      <c r="B60" s="9"/>
      <c r="C60" s="535"/>
      <c r="D60" s="535"/>
      <c r="E60" s="535"/>
      <c r="F60" s="9"/>
      <c r="G60" s="9"/>
      <c r="H60" s="9"/>
      <c r="I60" s="395"/>
      <c r="J60" s="9"/>
      <c r="K60" s="394"/>
      <c r="L60" s="394"/>
      <c r="M60" s="9"/>
      <c r="N60" s="9"/>
    </row>
    <row r="61" spans="1:16" ht="15" customHeight="1" x14ac:dyDescent="0.3">
      <c r="A61" s="9"/>
      <c r="B61" s="9"/>
      <c r="C61" s="535"/>
      <c r="D61" s="535"/>
      <c r="E61" s="535"/>
      <c r="F61" s="9"/>
      <c r="G61" s="9"/>
      <c r="H61" s="9"/>
      <c r="I61" s="697"/>
      <c r="J61" s="8" t="str">
        <f>PENDIDIKAN!J152</f>
        <v>Padang, 10 Januari 2022</v>
      </c>
      <c r="K61" s="394"/>
      <c r="L61" s="394"/>
      <c r="M61" s="9"/>
      <c r="N61" s="9"/>
    </row>
    <row r="62" spans="1:16" ht="15" customHeight="1" x14ac:dyDescent="0.3">
      <c r="A62" s="9"/>
      <c r="B62" s="9"/>
      <c r="C62" s="535"/>
      <c r="D62" s="535"/>
      <c r="E62" s="535"/>
      <c r="F62" s="9"/>
      <c r="G62" s="9"/>
      <c r="H62" s="9"/>
      <c r="I62" s="697"/>
      <c r="J62" s="8" t="str">
        <f>PENDIDIKAN!J153</f>
        <v>Ketua Jurusan Fisika</v>
      </c>
      <c r="K62" s="353"/>
      <c r="L62" s="353"/>
      <c r="M62" s="353"/>
      <c r="N62" s="537"/>
      <c r="O62" s="698"/>
      <c r="P62" s="698"/>
    </row>
    <row r="63" spans="1:16" ht="15" customHeight="1" x14ac:dyDescent="0.3">
      <c r="A63" s="9"/>
      <c r="B63" s="9"/>
      <c r="C63" s="535"/>
      <c r="D63" s="535"/>
      <c r="E63" s="535"/>
      <c r="F63" s="9"/>
      <c r="G63" s="9"/>
      <c r="H63" s="9"/>
      <c r="I63" s="697"/>
      <c r="J63" s="8" t="str">
        <f>PENDIDIKAN!J154</f>
        <v>Fakultas MIPA Univesitas Andalas</v>
      </c>
      <c r="K63" s="394"/>
      <c r="L63" s="394"/>
      <c r="M63" s="9"/>
      <c r="N63" s="9"/>
    </row>
    <row r="64" spans="1:16" ht="15" customHeight="1" x14ac:dyDescent="0.3">
      <c r="A64" s="9"/>
      <c r="B64" s="9"/>
      <c r="C64" s="535"/>
      <c r="D64" s="535"/>
      <c r="E64" s="535"/>
      <c r="F64" s="9"/>
      <c r="G64" s="9"/>
      <c r="H64" s="9"/>
      <c r="I64" s="697"/>
      <c r="K64" s="394"/>
      <c r="L64" s="394"/>
      <c r="M64" s="9"/>
      <c r="N64" s="9"/>
    </row>
    <row r="65" spans="1:16" ht="15" customHeight="1" x14ac:dyDescent="0.3">
      <c r="A65" s="9"/>
      <c r="B65" s="9"/>
      <c r="C65" s="535"/>
      <c r="D65" s="535"/>
      <c r="E65" s="535"/>
      <c r="F65" s="9"/>
      <c r="G65" s="9"/>
      <c r="H65" s="9"/>
      <c r="I65" s="697"/>
      <c r="K65" s="394"/>
      <c r="L65" s="394"/>
      <c r="M65" s="9"/>
      <c r="N65" s="9"/>
    </row>
    <row r="66" spans="1:16" ht="15" customHeight="1" x14ac:dyDescent="0.3">
      <c r="A66" s="9"/>
      <c r="B66" s="9"/>
      <c r="C66" s="535"/>
      <c r="D66" s="535"/>
      <c r="E66" s="535"/>
      <c r="F66" s="9"/>
      <c r="G66" s="9"/>
      <c r="H66" s="9"/>
      <c r="I66" s="697"/>
      <c r="K66" s="394"/>
      <c r="L66" s="394"/>
      <c r="M66" s="9"/>
      <c r="N66" s="9"/>
    </row>
    <row r="67" spans="1:16" ht="15" customHeight="1" x14ac:dyDescent="0.3">
      <c r="A67" s="9"/>
      <c r="B67" s="9"/>
      <c r="C67" s="535"/>
      <c r="D67" s="535"/>
      <c r="E67" s="535"/>
      <c r="F67" s="9"/>
      <c r="G67" s="9"/>
      <c r="H67" s="9"/>
      <c r="I67" s="697"/>
      <c r="K67" s="404"/>
      <c r="L67" s="404"/>
      <c r="M67" s="699"/>
      <c r="N67" s="404"/>
      <c r="O67" s="547"/>
      <c r="P67" s="547"/>
    </row>
    <row r="68" spans="1:16" ht="15" customHeight="1" x14ac:dyDescent="0.3">
      <c r="A68" s="9"/>
      <c r="B68" s="9"/>
      <c r="C68" s="535"/>
      <c r="D68" s="535"/>
      <c r="E68" s="535"/>
      <c r="F68" s="9"/>
      <c r="G68" s="9"/>
      <c r="H68" s="9"/>
      <c r="I68" s="697"/>
      <c r="J68" s="8" t="str">
        <f>PENDIDIKAN!J159</f>
        <v>Dr.Afdhal Muttaqin, M.Si.</v>
      </c>
      <c r="K68" s="404"/>
      <c r="L68" s="404"/>
      <c r="M68" s="699"/>
      <c r="N68" s="404"/>
      <c r="O68" s="547"/>
      <c r="P68" s="547"/>
    </row>
    <row r="69" spans="1:16" ht="15" customHeight="1" x14ac:dyDescent="0.3">
      <c r="A69" s="9"/>
      <c r="B69" s="9"/>
      <c r="C69" s="535"/>
      <c r="D69" s="535"/>
      <c r="E69" s="535"/>
      <c r="F69" s="9"/>
      <c r="G69" s="9"/>
      <c r="H69" s="9"/>
      <c r="I69" s="700"/>
      <c r="J69" s="8" t="str">
        <f>PENDIDIKAN!J160</f>
        <v>NIP. 197704292005011002</v>
      </c>
      <c r="K69" s="394"/>
      <c r="L69" s="394"/>
      <c r="M69" s="9"/>
      <c r="N69" s="9"/>
    </row>
    <row r="70" spans="1:16" ht="15" customHeight="1" x14ac:dyDescent="0.3">
      <c r="A70" s="9"/>
      <c r="B70" s="9"/>
      <c r="C70" s="535"/>
      <c r="D70" s="535"/>
      <c r="E70" s="535"/>
      <c r="F70" s="9"/>
      <c r="G70" s="9"/>
      <c r="H70" s="9"/>
      <c r="I70" s="701"/>
      <c r="K70" s="406"/>
      <c r="L70" s="406"/>
      <c r="M70" s="702"/>
      <c r="N70" s="406"/>
      <c r="O70" s="547"/>
      <c r="P70" s="547"/>
    </row>
  </sheetData>
  <mergeCells count="45">
    <mergeCell ref="D55:G55"/>
    <mergeCell ref="G7:J7"/>
    <mergeCell ref="A1:M1"/>
    <mergeCell ref="A2:M2"/>
    <mergeCell ref="G5:J5"/>
    <mergeCell ref="G6:J6"/>
    <mergeCell ref="G9:J9"/>
    <mergeCell ref="G12:J12"/>
    <mergeCell ref="G13:J13"/>
    <mergeCell ref="G14:J14"/>
    <mergeCell ref="G8:J8"/>
    <mergeCell ref="G15:J15"/>
    <mergeCell ref="B21:G21"/>
    <mergeCell ref="A18:M18"/>
    <mergeCell ref="E27:G27"/>
    <mergeCell ref="D46:G46"/>
    <mergeCell ref="A57:J57"/>
    <mergeCell ref="B22:G22"/>
    <mergeCell ref="C23:G23"/>
    <mergeCell ref="D24:G24"/>
    <mergeCell ref="C25:G25"/>
    <mergeCell ref="C51:G51"/>
    <mergeCell ref="D52:G52"/>
    <mergeCell ref="C53:G53"/>
    <mergeCell ref="D56:G56"/>
    <mergeCell ref="D54:G54"/>
    <mergeCell ref="D33:G33"/>
    <mergeCell ref="D50:G50"/>
    <mergeCell ref="D26:G26"/>
    <mergeCell ref="D47:G47"/>
    <mergeCell ref="D48:G48"/>
    <mergeCell ref="C49:G49"/>
    <mergeCell ref="G16:J16"/>
    <mergeCell ref="B20:G20"/>
    <mergeCell ref="C28:G28"/>
    <mergeCell ref="D29:G29"/>
    <mergeCell ref="D41:G41"/>
    <mergeCell ref="C45:G45"/>
    <mergeCell ref="E37:G37"/>
    <mergeCell ref="E39:G39"/>
    <mergeCell ref="E40:G40"/>
    <mergeCell ref="E38:G38"/>
    <mergeCell ref="D44:G44"/>
    <mergeCell ref="D42:G42"/>
    <mergeCell ref="D43:G43"/>
  </mergeCells>
  <pageMargins left="0.5" right="0.5" top="0.5" bottom="0.5" header="0" footer="0"/>
  <pageSetup paperSize="9" scale="60" firstPageNumber="74" orientation="portrait" useFirstPageNumber="1"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P97"/>
  <sheetViews>
    <sheetView view="pageBreakPreview" topLeftCell="A75" zoomScaleSheetLayoutView="100" workbookViewId="0">
      <selection activeCell="I77" sqref="I77"/>
    </sheetView>
  </sheetViews>
  <sheetFormatPr defaultColWidth="9.140625" defaultRowHeight="15" customHeight="1" x14ac:dyDescent="0.3"/>
  <cols>
    <col min="1" max="1" width="4.42578125" style="8" customWidth="1"/>
    <col min="2" max="2" width="3.28515625" style="8" customWidth="1"/>
    <col min="3" max="3" width="3.140625" style="8" customWidth="1"/>
    <col min="4" max="4" width="4.42578125" style="8" customWidth="1"/>
    <col min="5" max="5" width="26" style="8" customWidth="1"/>
    <col min="6" max="6" width="1.85546875" style="8" customWidth="1"/>
    <col min="7" max="7" width="16.7109375" style="8" customWidth="1"/>
    <col min="8" max="8" width="13.28515625" style="8" customWidth="1"/>
    <col min="9" max="9" width="10.5703125" style="8" customWidth="1"/>
    <col min="10" max="10" width="10.42578125" style="8" customWidth="1"/>
    <col min="11" max="11" width="7.28515625" style="8" bestFit="1" customWidth="1"/>
    <col min="12" max="12" width="9.42578125" style="8" customWidth="1"/>
    <col min="13" max="13" width="20.5703125" style="8" customWidth="1"/>
    <col min="14" max="14" width="22.7109375" style="8" customWidth="1"/>
    <col min="15" max="15" width="17.140625" style="725" customWidth="1"/>
    <col min="16" max="16" width="118.140625" style="725" bestFit="1" customWidth="1"/>
    <col min="17" max="16384" width="9.140625" style="8"/>
  </cols>
  <sheetData>
    <row r="1" spans="1:16" ht="15" customHeight="1" x14ac:dyDescent="0.3">
      <c r="A1" s="1005" t="s">
        <v>207</v>
      </c>
      <c r="B1" s="1005"/>
      <c r="C1" s="1005"/>
      <c r="D1" s="1005"/>
      <c r="E1" s="1005"/>
      <c r="F1" s="1005"/>
      <c r="G1" s="1005"/>
      <c r="H1" s="1005"/>
      <c r="I1" s="1005"/>
      <c r="J1" s="1005"/>
      <c r="K1" s="1005"/>
      <c r="L1" s="1005"/>
      <c r="M1" s="1005"/>
      <c r="N1" s="547"/>
      <c r="O1" s="547"/>
      <c r="P1" s="547"/>
    </row>
    <row r="2" spans="1:16" ht="15" customHeight="1" x14ac:dyDescent="0.3">
      <c r="A2" s="1005" t="s">
        <v>233</v>
      </c>
      <c r="B2" s="1005"/>
      <c r="C2" s="1005"/>
      <c r="D2" s="1005"/>
      <c r="E2" s="1005"/>
      <c r="F2" s="1005"/>
      <c r="G2" s="1005"/>
      <c r="H2" s="1005"/>
      <c r="I2" s="1005"/>
      <c r="J2" s="1005"/>
      <c r="K2" s="1005"/>
      <c r="L2" s="1005"/>
      <c r="M2" s="1005"/>
      <c r="N2" s="547"/>
      <c r="O2" s="547"/>
      <c r="P2" s="547"/>
    </row>
    <row r="3" spans="1:16" ht="15" customHeight="1" x14ac:dyDescent="0.3">
      <c r="A3" s="9"/>
      <c r="B3" s="9"/>
      <c r="C3" s="9"/>
      <c r="D3" s="9"/>
      <c r="E3" s="9"/>
      <c r="F3" s="9"/>
      <c r="G3" s="9"/>
      <c r="H3" s="9"/>
      <c r="I3" s="395"/>
      <c r="J3" s="9"/>
      <c r="K3" s="394"/>
      <c r="L3" s="394"/>
      <c r="M3" s="9"/>
      <c r="N3" s="9"/>
      <c r="O3" s="653"/>
      <c r="P3" s="653"/>
    </row>
    <row r="4" spans="1:16" x14ac:dyDescent="0.3">
      <c r="A4" s="398" t="s">
        <v>208</v>
      </c>
      <c r="B4" s="398"/>
      <c r="C4" s="399"/>
      <c r="D4" s="400"/>
      <c r="E4" s="400"/>
      <c r="F4" s="400"/>
      <c r="G4" s="399"/>
      <c r="H4" s="399"/>
      <c r="I4" s="402"/>
      <c r="J4" s="399"/>
      <c r="K4" s="394"/>
      <c r="L4" s="394"/>
      <c r="M4" s="9"/>
      <c r="N4" s="9"/>
      <c r="O4" s="653"/>
      <c r="P4" s="653"/>
    </row>
    <row r="5" spans="1:16" x14ac:dyDescent="0.3">
      <c r="A5" s="399"/>
      <c r="B5" s="399"/>
      <c r="C5" s="399" t="s">
        <v>209</v>
      </c>
      <c r="D5" s="399"/>
      <c r="E5" s="399"/>
      <c r="F5" s="399" t="s">
        <v>210</v>
      </c>
      <c r="G5" s="1006" t="str">
        <f>PENDIDIKAN!F5</f>
        <v>Dr.Afdhal Muttaqin, M.Si.</v>
      </c>
      <c r="H5" s="1006"/>
      <c r="I5" s="1006"/>
      <c r="J5" s="1006"/>
      <c r="K5" s="394"/>
      <c r="L5" s="394"/>
      <c r="M5" s="9"/>
      <c r="N5" s="9"/>
      <c r="O5" s="653"/>
      <c r="P5" s="653"/>
    </row>
    <row r="6" spans="1:16" x14ac:dyDescent="0.3">
      <c r="A6" s="399"/>
      <c r="B6" s="399"/>
      <c r="C6" s="399" t="s">
        <v>211</v>
      </c>
      <c r="D6" s="399"/>
      <c r="E6" s="399"/>
      <c r="F6" s="399" t="s">
        <v>210</v>
      </c>
      <c r="G6" s="1006" t="str">
        <f>PENDIDIKAN!F6</f>
        <v>197704292005011002</v>
      </c>
      <c r="H6" s="1006"/>
      <c r="I6" s="1006"/>
      <c r="J6" s="1006"/>
      <c r="K6" s="394"/>
      <c r="L6" s="394"/>
      <c r="M6" s="9"/>
      <c r="N6" s="9"/>
      <c r="O6" s="653"/>
      <c r="P6" s="653"/>
    </row>
    <row r="7" spans="1:16" x14ac:dyDescent="0.3">
      <c r="A7" s="399"/>
      <c r="B7" s="399"/>
      <c r="C7" s="399" t="s">
        <v>212</v>
      </c>
      <c r="D7" s="399"/>
      <c r="E7" s="399"/>
      <c r="F7" s="399" t="s">
        <v>210</v>
      </c>
      <c r="G7" s="1006" t="str">
        <f>PENDIDIKAN!F7</f>
        <v>Penata / III.d</v>
      </c>
      <c r="H7" s="1006"/>
      <c r="I7" s="1006"/>
      <c r="J7" s="1006"/>
      <c r="K7" s="403"/>
      <c r="L7" s="403"/>
      <c r="M7" s="654"/>
      <c r="N7" s="654"/>
      <c r="O7" s="655"/>
      <c r="P7" s="655"/>
    </row>
    <row r="8" spans="1:16" x14ac:dyDescent="0.3">
      <c r="A8" s="399"/>
      <c r="B8" s="399"/>
      <c r="C8" s="399" t="s">
        <v>280</v>
      </c>
      <c r="D8" s="399"/>
      <c r="E8" s="399"/>
      <c r="F8" s="399" t="s">
        <v>210</v>
      </c>
      <c r="G8" s="1006" t="str">
        <f>PENDIDIKAN!F8</f>
        <v>Ketua Jurusan Fisika</v>
      </c>
      <c r="H8" s="1006"/>
      <c r="I8" s="1006"/>
      <c r="J8" s="1006"/>
      <c r="K8" s="192"/>
      <c r="L8" s="192"/>
      <c r="M8" s="192"/>
      <c r="N8" s="188"/>
      <c r="O8" s="656"/>
      <c r="P8" s="656"/>
    </row>
    <row r="9" spans="1:16" x14ac:dyDescent="0.3">
      <c r="A9" s="399"/>
      <c r="B9" s="399"/>
      <c r="C9" s="399" t="s">
        <v>214</v>
      </c>
      <c r="D9" s="399"/>
      <c r="E9" s="399"/>
      <c r="F9" s="399" t="s">
        <v>210</v>
      </c>
      <c r="G9" s="1006" t="str">
        <f>PENDIDIKAN!F9</f>
        <v>Fakultas MIPA Universitas Andalas</v>
      </c>
      <c r="H9" s="1006"/>
      <c r="I9" s="1006"/>
      <c r="J9" s="1006"/>
      <c r="K9" s="394"/>
      <c r="L9" s="394"/>
      <c r="M9" s="9"/>
      <c r="N9" s="9"/>
      <c r="O9" s="653"/>
      <c r="P9" s="653"/>
    </row>
    <row r="10" spans="1:16" x14ac:dyDescent="0.3">
      <c r="A10" s="399"/>
      <c r="B10" s="399"/>
      <c r="C10" s="399"/>
      <c r="D10" s="399"/>
      <c r="E10" s="399"/>
      <c r="F10" s="399"/>
      <c r="G10" s="404"/>
      <c r="H10" s="404"/>
      <c r="I10" s="404"/>
      <c r="J10" s="404"/>
      <c r="K10" s="394"/>
      <c r="L10" s="394"/>
      <c r="M10" s="9"/>
      <c r="N10" s="9"/>
      <c r="O10" s="653"/>
      <c r="P10" s="653"/>
    </row>
    <row r="11" spans="1:16" x14ac:dyDescent="0.3">
      <c r="A11" s="398" t="s">
        <v>215</v>
      </c>
      <c r="B11" s="398"/>
      <c r="C11" s="399"/>
      <c r="D11" s="400"/>
      <c r="E11" s="400"/>
      <c r="F11" s="400"/>
      <c r="G11" s="399"/>
      <c r="H11" s="399"/>
      <c r="I11" s="402"/>
      <c r="J11" s="399"/>
      <c r="K11" s="394"/>
      <c r="L11" s="394"/>
      <c r="M11" s="9"/>
      <c r="N11" s="9"/>
      <c r="O11" s="653"/>
      <c r="P11" s="653"/>
    </row>
    <row r="12" spans="1:16" x14ac:dyDescent="0.3">
      <c r="A12" s="399"/>
      <c r="B12" s="399"/>
      <c r="C12" s="399" t="s">
        <v>216</v>
      </c>
      <c r="D12" s="399"/>
      <c r="E12" s="399"/>
      <c r="F12" s="399" t="s">
        <v>210</v>
      </c>
      <c r="G12" s="1006" t="str">
        <f>PENDIDIKAN!F12</f>
        <v>Sri Rahayu Alfitri Usna, M.Si.</v>
      </c>
      <c r="H12" s="1006"/>
      <c r="I12" s="1006"/>
      <c r="J12" s="1006"/>
      <c r="K12" s="394"/>
      <c r="L12" s="394"/>
      <c r="M12" s="9"/>
      <c r="N12" s="9"/>
      <c r="O12" s="653"/>
      <c r="P12" s="653"/>
    </row>
    <row r="13" spans="1:16" x14ac:dyDescent="0.3">
      <c r="A13" s="399"/>
      <c r="B13" s="399"/>
      <c r="C13" s="399" t="s">
        <v>217</v>
      </c>
      <c r="D13" s="399"/>
      <c r="E13" s="399"/>
      <c r="F13" s="399" t="s">
        <v>210</v>
      </c>
      <c r="G13" s="1006" t="str">
        <f>PENDIDIKAN!F13</f>
        <v>198905252019032020</v>
      </c>
      <c r="H13" s="1006"/>
      <c r="I13" s="1006"/>
      <c r="J13" s="1006"/>
      <c r="K13" s="394"/>
      <c r="L13" s="394"/>
      <c r="M13" s="9"/>
      <c r="N13" s="9"/>
      <c r="O13" s="653"/>
      <c r="P13" s="653"/>
    </row>
    <row r="14" spans="1:16" x14ac:dyDescent="0.3">
      <c r="A14" s="399"/>
      <c r="B14" s="399"/>
      <c r="C14" s="399" t="s">
        <v>212</v>
      </c>
      <c r="D14" s="399"/>
      <c r="E14" s="399"/>
      <c r="F14" s="399" t="s">
        <v>210</v>
      </c>
      <c r="G14" s="1006" t="str">
        <f>PENDIDIKAN!F14</f>
        <v>Penata Muda Tk. I / III.b</v>
      </c>
      <c r="H14" s="1006"/>
      <c r="I14" s="1006"/>
      <c r="J14" s="1006"/>
      <c r="K14" s="403"/>
      <c r="L14" s="403"/>
      <c r="M14" s="654"/>
      <c r="N14" s="654"/>
      <c r="O14" s="655"/>
      <c r="P14" s="655"/>
    </row>
    <row r="15" spans="1:16" x14ac:dyDescent="0.3">
      <c r="A15" s="399"/>
      <c r="B15" s="399"/>
      <c r="C15" s="399" t="s">
        <v>280</v>
      </c>
      <c r="D15" s="399"/>
      <c r="E15" s="399"/>
      <c r="F15" s="399" t="s">
        <v>210</v>
      </c>
      <c r="G15" s="1006" t="str">
        <f>PENDIDIKAN!F15</f>
        <v>Belum Fungsional</v>
      </c>
      <c r="H15" s="1006"/>
      <c r="I15" s="1006"/>
      <c r="J15" s="1006"/>
      <c r="K15" s="192"/>
      <c r="L15" s="192"/>
      <c r="M15" s="192"/>
      <c r="N15" s="188"/>
      <c r="O15" s="656"/>
      <c r="P15" s="656"/>
    </row>
    <row r="16" spans="1:16" x14ac:dyDescent="0.3">
      <c r="A16" s="399"/>
      <c r="B16" s="399"/>
      <c r="C16" s="399" t="s">
        <v>214</v>
      </c>
      <c r="D16" s="399"/>
      <c r="E16" s="399"/>
      <c r="F16" s="399" t="s">
        <v>210</v>
      </c>
      <c r="G16" s="1006" t="str">
        <f>PENDIDIKAN!F16</f>
        <v>Fakultas MIPA Universitas Andalas</v>
      </c>
      <c r="H16" s="1006"/>
      <c r="I16" s="1006"/>
      <c r="J16" s="1006"/>
      <c r="K16" s="394"/>
      <c r="L16" s="394"/>
      <c r="M16" s="9"/>
      <c r="N16" s="9"/>
      <c r="O16" s="653"/>
      <c r="P16" s="653"/>
    </row>
    <row r="17" spans="1:16" ht="15" customHeight="1" x14ac:dyDescent="0.3">
      <c r="A17" s="399"/>
      <c r="B17" s="399"/>
      <c r="C17" s="399"/>
      <c r="D17" s="399"/>
      <c r="E17" s="399"/>
      <c r="F17" s="399"/>
      <c r="G17" s="399"/>
      <c r="H17" s="399"/>
      <c r="I17" s="402"/>
      <c r="J17" s="399"/>
      <c r="K17" s="394"/>
      <c r="L17" s="394"/>
      <c r="M17" s="9"/>
      <c r="N17" s="9"/>
      <c r="O17" s="653"/>
      <c r="P17" s="653"/>
    </row>
    <row r="18" spans="1:16" ht="15" customHeight="1" x14ac:dyDescent="0.3">
      <c r="A18" s="1097" t="s">
        <v>234</v>
      </c>
      <c r="B18" s="1097"/>
      <c r="C18" s="1097"/>
      <c r="D18" s="1097"/>
      <c r="E18" s="1097"/>
      <c r="F18" s="1097"/>
      <c r="G18" s="1097"/>
      <c r="H18" s="1097"/>
      <c r="I18" s="1097"/>
      <c r="J18" s="1097"/>
      <c r="K18" s="1097"/>
      <c r="L18" s="1097"/>
      <c r="M18" s="1097"/>
      <c r="N18" s="657"/>
      <c r="O18" s="658"/>
      <c r="P18" s="658"/>
    </row>
    <row r="19" spans="1:16" ht="15" customHeight="1" x14ac:dyDescent="0.3">
      <c r="A19" s="406"/>
      <c r="B19" s="406"/>
      <c r="C19" s="407"/>
      <c r="D19" s="407"/>
      <c r="E19" s="407"/>
      <c r="F19" s="407"/>
      <c r="G19" s="407"/>
      <c r="H19" s="407"/>
      <c r="I19" s="409"/>
      <c r="J19" s="410"/>
      <c r="K19" s="394"/>
      <c r="L19" s="394"/>
      <c r="M19" s="9"/>
      <c r="N19" s="9"/>
      <c r="O19" s="653"/>
      <c r="P19" s="653"/>
    </row>
    <row r="20" spans="1:16" ht="51" x14ac:dyDescent="0.3">
      <c r="A20" s="543" t="s">
        <v>218</v>
      </c>
      <c r="B20" s="1008" t="s">
        <v>223</v>
      </c>
      <c r="C20" s="1009"/>
      <c r="D20" s="1009"/>
      <c r="E20" s="1009"/>
      <c r="F20" s="1009"/>
      <c r="G20" s="1009"/>
      <c r="H20" s="543" t="s">
        <v>219</v>
      </c>
      <c r="I20" s="543" t="s">
        <v>224</v>
      </c>
      <c r="J20" s="543" t="s">
        <v>225</v>
      </c>
      <c r="K20" s="543" t="s">
        <v>226</v>
      </c>
      <c r="L20" s="543" t="s">
        <v>227</v>
      </c>
      <c r="M20" s="543" t="s">
        <v>220</v>
      </c>
      <c r="N20" s="500" t="s">
        <v>356</v>
      </c>
      <c r="O20" s="500" t="s">
        <v>360</v>
      </c>
      <c r="P20" s="500" t="s">
        <v>386</v>
      </c>
    </row>
    <row r="21" spans="1:16" ht="15" customHeight="1" x14ac:dyDescent="0.3">
      <c r="A21" s="545">
        <v>1</v>
      </c>
      <c r="B21" s="1013">
        <v>2</v>
      </c>
      <c r="C21" s="1014"/>
      <c r="D21" s="1014"/>
      <c r="E21" s="1014"/>
      <c r="F21" s="1014"/>
      <c r="G21" s="1014"/>
      <c r="H21" s="545">
        <v>3</v>
      </c>
      <c r="I21" s="543">
        <v>4</v>
      </c>
      <c r="J21" s="545">
        <v>5</v>
      </c>
      <c r="K21" s="545">
        <v>6</v>
      </c>
      <c r="L21" s="545">
        <v>7</v>
      </c>
      <c r="M21" s="545">
        <v>8</v>
      </c>
      <c r="N21" s="635">
        <v>9</v>
      </c>
      <c r="O21" s="635">
        <v>10</v>
      </c>
      <c r="P21" s="635">
        <v>11</v>
      </c>
    </row>
    <row r="22" spans="1:16" s="9" customFormat="1" ht="23.25" customHeight="1" x14ac:dyDescent="0.25">
      <c r="A22" s="227" t="s">
        <v>67</v>
      </c>
      <c r="B22" s="902" t="s">
        <v>202</v>
      </c>
      <c r="C22" s="903"/>
      <c r="D22" s="903"/>
      <c r="E22" s="903"/>
      <c r="F22" s="903"/>
      <c r="G22" s="904"/>
      <c r="H22" s="258"/>
      <c r="I22" s="226"/>
      <c r="J22" s="217"/>
      <c r="K22" s="289"/>
      <c r="L22" s="679">
        <f>L23+L27+L34+L43+L45+L48+L59+L68+L72+L76</f>
        <v>10</v>
      </c>
      <c r="M22" s="289"/>
      <c r="N22" s="625"/>
      <c r="O22" s="661"/>
      <c r="P22" s="661"/>
    </row>
    <row r="23" spans="1:16" s="9" customFormat="1" ht="35.25" customHeight="1" x14ac:dyDescent="0.25">
      <c r="A23" s="277"/>
      <c r="B23" s="285" t="s">
        <v>10</v>
      </c>
      <c r="C23" s="891" t="s">
        <v>157</v>
      </c>
      <c r="D23" s="886"/>
      <c r="E23" s="886"/>
      <c r="F23" s="886"/>
      <c r="G23" s="887"/>
      <c r="H23" s="258"/>
      <c r="I23" s="226"/>
      <c r="J23" s="217"/>
      <c r="K23" s="289"/>
      <c r="L23" s="317">
        <f>SUM(L24:L26)</f>
        <v>2</v>
      </c>
      <c r="M23" s="289"/>
      <c r="N23" s="625"/>
      <c r="O23" s="661"/>
      <c r="P23" s="427" t="s">
        <v>563</v>
      </c>
    </row>
    <row r="24" spans="1:16" s="9" customFormat="1" ht="35.25" customHeight="1" x14ac:dyDescent="0.25">
      <c r="A24" s="277"/>
      <c r="B24" s="287"/>
      <c r="C24" s="294">
        <v>1</v>
      </c>
      <c r="D24" s="891" t="s">
        <v>158</v>
      </c>
      <c r="E24" s="886"/>
      <c r="F24" s="886"/>
      <c r="G24" s="887"/>
      <c r="H24" s="258"/>
      <c r="I24" s="226"/>
      <c r="J24" s="217"/>
      <c r="K24" s="289"/>
      <c r="L24" s="289"/>
      <c r="M24" s="289"/>
      <c r="N24" s="625"/>
      <c r="O24" s="661"/>
      <c r="P24" s="661"/>
    </row>
    <row r="25" spans="1:16" s="9" customFormat="1" ht="19.5" customHeight="1" x14ac:dyDescent="0.25">
      <c r="A25" s="277"/>
      <c r="B25" s="287"/>
      <c r="C25" s="294">
        <v>2</v>
      </c>
      <c r="D25" s="899" t="s">
        <v>159</v>
      </c>
      <c r="E25" s="899"/>
      <c r="F25" s="899"/>
      <c r="G25" s="899"/>
      <c r="H25" s="258"/>
      <c r="I25" s="226"/>
      <c r="J25" s="217"/>
      <c r="K25" s="289"/>
      <c r="L25" s="289"/>
      <c r="M25" s="289"/>
      <c r="N25" s="625"/>
      <c r="O25" s="661"/>
      <c r="P25" s="661"/>
    </row>
    <row r="26" spans="1:16" s="9" customFormat="1" ht="53.25" customHeight="1" x14ac:dyDescent="0.25">
      <c r="A26" s="705"/>
      <c r="B26" s="247"/>
      <c r="C26" s="292"/>
      <c r="D26" s="761">
        <v>1</v>
      </c>
      <c r="E26" s="888" t="s">
        <v>641</v>
      </c>
      <c r="F26" s="889"/>
      <c r="G26" s="890"/>
      <c r="H26" s="786">
        <v>44078</v>
      </c>
      <c r="I26" s="706" t="s">
        <v>314</v>
      </c>
      <c r="J26" s="275">
        <v>1</v>
      </c>
      <c r="K26" s="431">
        <v>2</v>
      </c>
      <c r="L26" s="431">
        <f>SUM(J26*K26)</f>
        <v>2</v>
      </c>
      <c r="M26" s="785" t="s">
        <v>642</v>
      </c>
      <c r="N26" s="799" t="s">
        <v>731</v>
      </c>
      <c r="O26" s="707"/>
      <c r="P26" s="427"/>
    </row>
    <row r="27" spans="1:16" s="9" customFormat="1" ht="33" customHeight="1" x14ac:dyDescent="0.25">
      <c r="A27" s="277"/>
      <c r="B27" s="285" t="s">
        <v>9</v>
      </c>
      <c r="C27" s="899" t="s">
        <v>160</v>
      </c>
      <c r="D27" s="899"/>
      <c r="E27" s="899"/>
      <c r="F27" s="899"/>
      <c r="G27" s="899"/>
      <c r="H27" s="258"/>
      <c r="I27" s="226"/>
      <c r="J27" s="217"/>
      <c r="K27" s="289"/>
      <c r="L27" s="317">
        <v>0</v>
      </c>
      <c r="M27" s="289"/>
      <c r="N27" s="625"/>
      <c r="O27" s="661"/>
      <c r="P27" s="427" t="s">
        <v>563</v>
      </c>
    </row>
    <row r="28" spans="1:16" s="9" customFormat="1" ht="20.100000000000001" customHeight="1" x14ac:dyDescent="0.25">
      <c r="A28" s="277"/>
      <c r="B28" s="287"/>
      <c r="C28" s="285">
        <v>1</v>
      </c>
      <c r="D28" s="899" t="s">
        <v>161</v>
      </c>
      <c r="E28" s="899"/>
      <c r="F28" s="899"/>
      <c r="G28" s="899"/>
      <c r="H28" s="258" t="s">
        <v>243</v>
      </c>
      <c r="I28" s="226"/>
      <c r="J28" s="217"/>
      <c r="K28" s="289"/>
      <c r="L28" s="289"/>
      <c r="M28" s="289"/>
      <c r="N28" s="625"/>
      <c r="O28" s="661"/>
      <c r="P28" s="661"/>
    </row>
    <row r="29" spans="1:16" s="9" customFormat="1" ht="20.100000000000001" customHeight="1" x14ac:dyDescent="0.25">
      <c r="A29" s="250"/>
      <c r="B29" s="287"/>
      <c r="C29" s="247"/>
      <c r="D29" s="249" t="s">
        <v>0</v>
      </c>
      <c r="E29" s="899" t="s">
        <v>27</v>
      </c>
      <c r="F29" s="899"/>
      <c r="G29" s="899"/>
      <c r="H29" s="252"/>
      <c r="I29" s="253"/>
      <c r="J29" s="253"/>
      <c r="K29" s="253"/>
      <c r="L29" s="253"/>
      <c r="M29" s="253"/>
      <c r="N29" s="708"/>
      <c r="O29" s="709"/>
      <c r="P29" s="709"/>
    </row>
    <row r="30" spans="1:16" s="9" customFormat="1" ht="20.100000000000001" customHeight="1" x14ac:dyDescent="0.25">
      <c r="A30" s="250"/>
      <c r="B30" s="287"/>
      <c r="C30" s="292"/>
      <c r="D30" s="249" t="s">
        <v>21</v>
      </c>
      <c r="E30" s="901" t="s">
        <v>24</v>
      </c>
      <c r="F30" s="901"/>
      <c r="G30" s="901"/>
      <c r="H30" s="254"/>
      <c r="I30" s="255"/>
      <c r="J30" s="255"/>
      <c r="K30" s="255"/>
      <c r="L30" s="255"/>
      <c r="M30" s="255"/>
      <c r="N30" s="710"/>
      <c r="O30" s="635"/>
      <c r="P30" s="635"/>
    </row>
    <row r="31" spans="1:16" s="9" customFormat="1" ht="20.100000000000001" customHeight="1" x14ac:dyDescent="0.25">
      <c r="A31" s="250"/>
      <c r="B31" s="287"/>
      <c r="C31" s="285">
        <v>2</v>
      </c>
      <c r="D31" s="899" t="s">
        <v>162</v>
      </c>
      <c r="E31" s="899"/>
      <c r="F31" s="899"/>
      <c r="G31" s="899"/>
      <c r="H31" s="254"/>
      <c r="I31" s="255"/>
      <c r="J31" s="255"/>
      <c r="K31" s="255"/>
      <c r="L31" s="255"/>
      <c r="M31" s="255"/>
      <c r="N31" s="710"/>
      <c r="O31" s="635"/>
      <c r="P31" s="635"/>
    </row>
    <row r="32" spans="1:16" s="9" customFormat="1" ht="20.100000000000001" customHeight="1" x14ac:dyDescent="0.25">
      <c r="A32" s="250"/>
      <c r="B32" s="247"/>
      <c r="C32" s="287"/>
      <c r="D32" s="249" t="s">
        <v>0</v>
      </c>
      <c r="E32" s="899" t="s">
        <v>27</v>
      </c>
      <c r="F32" s="899"/>
      <c r="G32" s="899"/>
      <c r="H32" s="196"/>
      <c r="I32" s="260"/>
      <c r="J32" s="260"/>
      <c r="K32" s="260"/>
      <c r="L32" s="260"/>
      <c r="M32" s="260"/>
      <c r="N32" s="711"/>
      <c r="O32" s="635"/>
      <c r="P32" s="635"/>
    </row>
    <row r="33" spans="1:16" s="193" customFormat="1" ht="20.100000000000001" customHeight="1" x14ac:dyDescent="0.25">
      <c r="A33" s="209"/>
      <c r="B33" s="241"/>
      <c r="C33" s="292"/>
      <c r="D33" s="249" t="s">
        <v>21</v>
      </c>
      <c r="E33" s="901" t="s">
        <v>24</v>
      </c>
      <c r="F33" s="901"/>
      <c r="G33" s="901"/>
      <c r="H33" s="196"/>
      <c r="I33" s="260"/>
      <c r="J33" s="260"/>
      <c r="K33" s="260"/>
      <c r="L33" s="260"/>
      <c r="M33" s="260"/>
      <c r="N33" s="711"/>
      <c r="O33" s="635"/>
      <c r="P33" s="635"/>
    </row>
    <row r="34" spans="1:16" s="9" customFormat="1" ht="20.100000000000001" customHeight="1" x14ac:dyDescent="0.25">
      <c r="A34" s="277"/>
      <c r="B34" s="238" t="s">
        <v>11</v>
      </c>
      <c r="C34" s="899" t="s">
        <v>163</v>
      </c>
      <c r="D34" s="899"/>
      <c r="E34" s="899"/>
      <c r="F34" s="899"/>
      <c r="G34" s="899"/>
      <c r="H34" s="258"/>
      <c r="I34" s="226"/>
      <c r="J34" s="217"/>
      <c r="K34" s="289"/>
      <c r="L34" s="317">
        <f>SUM(L35:L42)</f>
        <v>0</v>
      </c>
      <c r="M34" s="289"/>
      <c r="N34" s="625"/>
      <c r="O34" s="661"/>
      <c r="P34" s="661"/>
    </row>
    <row r="35" spans="1:16" s="9" customFormat="1" ht="20.100000000000001" customHeight="1" x14ac:dyDescent="0.25">
      <c r="A35" s="277"/>
      <c r="B35" s="247"/>
      <c r="C35" s="285">
        <v>1</v>
      </c>
      <c r="D35" s="899" t="s">
        <v>140</v>
      </c>
      <c r="E35" s="899"/>
      <c r="F35" s="899"/>
      <c r="G35" s="899"/>
      <c r="H35" s="258"/>
      <c r="I35" s="226"/>
      <c r="J35" s="217"/>
      <c r="K35" s="289"/>
      <c r="L35" s="289"/>
      <c r="M35" s="289"/>
      <c r="N35" s="625"/>
      <c r="O35" s="661"/>
      <c r="P35" s="661"/>
    </row>
    <row r="36" spans="1:16" s="9" customFormat="1" ht="20.100000000000001" customHeight="1" x14ac:dyDescent="0.25">
      <c r="A36" s="277"/>
      <c r="B36" s="247"/>
      <c r="C36" s="287"/>
      <c r="D36" s="249" t="s">
        <v>2</v>
      </c>
      <c r="E36" s="901" t="s">
        <v>164</v>
      </c>
      <c r="F36" s="901"/>
      <c r="G36" s="901"/>
      <c r="H36" s="258"/>
      <c r="I36" s="226"/>
      <c r="J36" s="217"/>
      <c r="K36" s="289"/>
      <c r="L36" s="289"/>
      <c r="M36" s="289"/>
      <c r="N36" s="625"/>
      <c r="O36" s="661"/>
      <c r="P36" s="661"/>
    </row>
    <row r="37" spans="1:16" s="9" customFormat="1" ht="20.100000000000001" customHeight="1" x14ac:dyDescent="0.25">
      <c r="A37" s="277"/>
      <c r="B37" s="247"/>
      <c r="C37" s="287"/>
      <c r="D37" s="249" t="s">
        <v>3</v>
      </c>
      <c r="E37" s="901" t="s">
        <v>165</v>
      </c>
      <c r="F37" s="901"/>
      <c r="G37" s="901"/>
      <c r="H37" s="258"/>
      <c r="I37" s="226"/>
      <c r="J37" s="217"/>
      <c r="K37" s="289"/>
      <c r="L37" s="289"/>
      <c r="M37" s="289"/>
      <c r="N37" s="625"/>
      <c r="O37" s="661"/>
      <c r="P37" s="661"/>
    </row>
    <row r="38" spans="1:16" s="9" customFormat="1" ht="20.100000000000001" customHeight="1" x14ac:dyDescent="0.25">
      <c r="A38" s="277"/>
      <c r="B38" s="247"/>
      <c r="C38" s="292"/>
      <c r="D38" s="249" t="s">
        <v>4</v>
      </c>
      <c r="E38" s="901" t="s">
        <v>24</v>
      </c>
      <c r="F38" s="901"/>
      <c r="G38" s="901"/>
      <c r="H38" s="258"/>
      <c r="I38" s="226"/>
      <c r="J38" s="217"/>
      <c r="K38" s="289"/>
      <c r="L38" s="289"/>
      <c r="M38" s="289"/>
      <c r="N38" s="625"/>
      <c r="O38" s="661"/>
      <c r="P38" s="661"/>
    </row>
    <row r="39" spans="1:16" s="9" customFormat="1" ht="20.100000000000001" customHeight="1" x14ac:dyDescent="0.25">
      <c r="A39" s="277"/>
      <c r="B39" s="247"/>
      <c r="C39" s="285">
        <v>2</v>
      </c>
      <c r="D39" s="899" t="s">
        <v>243</v>
      </c>
      <c r="E39" s="899"/>
      <c r="F39" s="899"/>
      <c r="G39" s="899"/>
      <c r="H39" s="258"/>
      <c r="I39" s="226"/>
      <c r="J39" s="217"/>
      <c r="K39" s="289"/>
      <c r="L39" s="289"/>
      <c r="M39" s="289"/>
      <c r="N39" s="625"/>
      <c r="O39" s="661"/>
      <c r="P39" s="661"/>
    </row>
    <row r="40" spans="1:16" s="9" customFormat="1" ht="20.100000000000001" customHeight="1" x14ac:dyDescent="0.25">
      <c r="A40" s="277"/>
      <c r="B40" s="247"/>
      <c r="C40" s="287"/>
      <c r="D40" s="249" t="s">
        <v>2</v>
      </c>
      <c r="E40" s="901" t="s">
        <v>164</v>
      </c>
      <c r="F40" s="901"/>
      <c r="G40" s="901"/>
      <c r="H40" s="258"/>
      <c r="I40" s="226"/>
      <c r="J40" s="217"/>
      <c r="K40" s="289"/>
      <c r="L40" s="289"/>
      <c r="M40" s="289"/>
      <c r="N40" s="625"/>
      <c r="O40" s="661"/>
      <c r="P40" s="661"/>
    </row>
    <row r="41" spans="1:16" s="9" customFormat="1" ht="20.100000000000001" customHeight="1" x14ac:dyDescent="0.25">
      <c r="A41" s="277"/>
      <c r="B41" s="247"/>
      <c r="C41" s="287"/>
      <c r="D41" s="249" t="s">
        <v>3</v>
      </c>
      <c r="E41" s="901" t="s">
        <v>165</v>
      </c>
      <c r="F41" s="901"/>
      <c r="G41" s="901"/>
      <c r="H41" s="258"/>
      <c r="I41" s="226"/>
      <c r="J41" s="217"/>
      <c r="K41" s="289"/>
      <c r="L41" s="289"/>
      <c r="M41" s="289"/>
      <c r="N41" s="625"/>
      <c r="O41" s="661"/>
      <c r="P41" s="661"/>
    </row>
    <row r="42" spans="1:16" s="9" customFormat="1" ht="20.100000000000001" customHeight="1" x14ac:dyDescent="0.25">
      <c r="A42" s="277"/>
      <c r="B42" s="241"/>
      <c r="C42" s="292"/>
      <c r="D42" s="762" t="s">
        <v>4</v>
      </c>
      <c r="E42" s="1102" t="s">
        <v>24</v>
      </c>
      <c r="F42" s="1102"/>
      <c r="G42" s="1102"/>
      <c r="H42" s="258"/>
      <c r="I42" s="226"/>
      <c r="J42" s="217"/>
      <c r="K42" s="289"/>
      <c r="L42" s="289"/>
      <c r="M42" s="289"/>
      <c r="N42" s="625"/>
      <c r="O42" s="661"/>
      <c r="P42" s="661"/>
    </row>
    <row r="43" spans="1:16" s="9" customFormat="1" ht="20.100000000000001" customHeight="1" x14ac:dyDescent="0.25">
      <c r="A43" s="277"/>
      <c r="B43" s="238" t="s">
        <v>13</v>
      </c>
      <c r="C43" s="899" t="s">
        <v>166</v>
      </c>
      <c r="D43" s="899"/>
      <c r="E43" s="899"/>
      <c r="F43" s="899"/>
      <c r="G43" s="899"/>
      <c r="H43" s="258"/>
      <c r="I43" s="712"/>
      <c r="J43" s="217"/>
      <c r="K43" s="289"/>
      <c r="L43" s="317">
        <v>0</v>
      </c>
      <c r="M43" s="289"/>
      <c r="N43" s="625"/>
      <c r="O43" s="661"/>
      <c r="P43" s="661"/>
    </row>
    <row r="44" spans="1:16" s="9" customFormat="1" ht="48" customHeight="1" x14ac:dyDescent="0.25">
      <c r="A44" s="277"/>
      <c r="B44" s="241"/>
      <c r="C44" s="242"/>
      <c r="D44" s="899" t="s">
        <v>167</v>
      </c>
      <c r="E44" s="899"/>
      <c r="F44" s="899"/>
      <c r="G44" s="899"/>
      <c r="H44" s="258"/>
      <c r="I44" s="712"/>
      <c r="J44" s="217"/>
      <c r="K44" s="289"/>
      <c r="L44" s="289"/>
      <c r="M44" s="289"/>
      <c r="N44" s="625"/>
      <c r="O44" s="661"/>
      <c r="P44" s="427" t="s">
        <v>563</v>
      </c>
    </row>
    <row r="45" spans="1:16" s="9" customFormat="1" ht="31.5" customHeight="1" x14ac:dyDescent="0.25">
      <c r="A45" s="277"/>
      <c r="B45" s="238" t="s">
        <v>94</v>
      </c>
      <c r="C45" s="899" t="s">
        <v>168</v>
      </c>
      <c r="D45" s="899"/>
      <c r="E45" s="899"/>
      <c r="F45" s="899"/>
      <c r="G45" s="899"/>
      <c r="H45" s="258"/>
      <c r="I45" s="712"/>
      <c r="J45" s="217"/>
      <c r="K45" s="289"/>
      <c r="L45" s="317">
        <v>0</v>
      </c>
      <c r="M45" s="289"/>
      <c r="N45" s="625"/>
      <c r="O45" s="661"/>
      <c r="P45" s="427" t="s">
        <v>563</v>
      </c>
    </row>
    <row r="46" spans="1:16" s="9" customFormat="1" ht="20.100000000000001" customHeight="1" x14ac:dyDescent="0.25">
      <c r="A46" s="277"/>
      <c r="B46" s="247"/>
      <c r="C46" s="285">
        <v>1</v>
      </c>
      <c r="D46" s="964" t="s">
        <v>169</v>
      </c>
      <c r="E46" s="964"/>
      <c r="F46" s="964"/>
      <c r="G46" s="964"/>
      <c r="H46" s="298"/>
      <c r="I46" s="713"/>
      <c r="J46" s="210"/>
      <c r="K46" s="523"/>
      <c r="L46" s="523"/>
      <c r="M46" s="523"/>
      <c r="N46" s="714"/>
      <c r="O46" s="664"/>
      <c r="P46" s="664"/>
    </row>
    <row r="47" spans="1:16" s="9" customFormat="1" ht="20.100000000000001" customHeight="1" x14ac:dyDescent="0.25">
      <c r="A47" s="279"/>
      <c r="B47" s="241"/>
      <c r="C47" s="294">
        <v>2</v>
      </c>
      <c r="D47" s="899" t="s">
        <v>170</v>
      </c>
      <c r="E47" s="899"/>
      <c r="F47" s="899"/>
      <c r="G47" s="899"/>
      <c r="H47" s="258"/>
      <c r="I47" s="715"/>
      <c r="J47" s="217"/>
      <c r="K47" s="289"/>
      <c r="L47" s="289"/>
      <c r="M47" s="289"/>
      <c r="N47" s="625"/>
      <c r="O47" s="661"/>
      <c r="P47" s="661"/>
    </row>
    <row r="48" spans="1:16" s="9" customFormat="1" ht="20.100000000000001" customHeight="1" x14ac:dyDescent="0.25">
      <c r="A48" s="279"/>
      <c r="B48" s="238" t="s">
        <v>98</v>
      </c>
      <c r="C48" s="899" t="s">
        <v>171</v>
      </c>
      <c r="D48" s="899"/>
      <c r="E48" s="899"/>
      <c r="F48" s="899"/>
      <c r="G48" s="899"/>
      <c r="H48" s="258"/>
      <c r="I48" s="712"/>
      <c r="J48" s="217"/>
      <c r="K48" s="289"/>
      <c r="L48" s="659">
        <f>SUM(L52:L58)</f>
        <v>8</v>
      </c>
      <c r="M48" s="289"/>
      <c r="N48" s="625"/>
      <c r="O48" s="661"/>
      <c r="P48" s="661"/>
    </row>
    <row r="49" spans="1:16" s="9" customFormat="1" ht="33" customHeight="1" x14ac:dyDescent="0.25">
      <c r="A49" s="279"/>
      <c r="B49" s="247"/>
      <c r="C49" s="285">
        <v>1</v>
      </c>
      <c r="D49" s="899" t="s">
        <v>172</v>
      </c>
      <c r="E49" s="899"/>
      <c r="F49" s="899"/>
      <c r="G49" s="899"/>
      <c r="H49" s="258"/>
      <c r="I49" s="712"/>
      <c r="J49" s="217"/>
      <c r="K49" s="289"/>
      <c r="L49" s="289"/>
      <c r="M49" s="289"/>
      <c r="N49" s="625"/>
      <c r="O49" s="661"/>
      <c r="P49" s="427" t="s">
        <v>563</v>
      </c>
    </row>
    <row r="50" spans="1:16" s="9" customFormat="1" ht="20.100000000000001" customHeight="1" x14ac:dyDescent="0.25">
      <c r="A50" s="277"/>
      <c r="B50" s="247"/>
      <c r="C50" s="287"/>
      <c r="D50" s="249" t="s">
        <v>0</v>
      </c>
      <c r="E50" s="892" t="s">
        <v>23</v>
      </c>
      <c r="F50" s="893"/>
      <c r="G50" s="894"/>
      <c r="H50" s="258"/>
      <c r="I50" s="712"/>
      <c r="J50" s="217"/>
      <c r="K50" s="289"/>
      <c r="L50" s="289"/>
      <c r="M50" s="289"/>
      <c r="N50" s="625"/>
      <c r="O50" s="661"/>
      <c r="P50" s="661"/>
    </row>
    <row r="51" spans="1:16" s="9" customFormat="1" ht="20.100000000000001" customHeight="1" x14ac:dyDescent="0.25">
      <c r="A51" s="277"/>
      <c r="B51" s="247"/>
      <c r="C51" s="292"/>
      <c r="D51" s="249" t="s">
        <v>21</v>
      </c>
      <c r="E51" s="901" t="s">
        <v>24</v>
      </c>
      <c r="F51" s="901"/>
      <c r="G51" s="901"/>
      <c r="H51" s="258"/>
      <c r="I51" s="716"/>
      <c r="J51" s="217"/>
      <c r="K51" s="289"/>
      <c r="L51" s="289"/>
      <c r="M51" s="289"/>
      <c r="N51" s="625"/>
      <c r="O51" s="661"/>
      <c r="P51" s="661"/>
    </row>
    <row r="52" spans="1:16" s="9" customFormat="1" ht="59.25" customHeight="1" x14ac:dyDescent="0.25">
      <c r="A52" s="277"/>
      <c r="B52" s="766"/>
      <c r="C52" s="287"/>
      <c r="D52" s="761">
        <v>1</v>
      </c>
      <c r="E52" s="888" t="s">
        <v>724</v>
      </c>
      <c r="F52" s="889"/>
      <c r="G52" s="890"/>
      <c r="H52" s="800">
        <v>44551</v>
      </c>
      <c r="I52" s="706" t="s">
        <v>314</v>
      </c>
      <c r="J52" s="773">
        <v>1</v>
      </c>
      <c r="K52" s="771">
        <v>2</v>
      </c>
      <c r="L52" s="771">
        <v>2</v>
      </c>
      <c r="M52" s="787" t="s">
        <v>620</v>
      </c>
      <c r="N52" s="803" t="s">
        <v>727</v>
      </c>
      <c r="O52" s="661"/>
      <c r="P52" s="661"/>
    </row>
    <row r="53" spans="1:16" s="9" customFormat="1" ht="59.25" customHeight="1" x14ac:dyDescent="0.25">
      <c r="A53" s="277"/>
      <c r="B53" s="820"/>
      <c r="C53" s="287"/>
      <c r="D53" s="819">
        <v>2</v>
      </c>
      <c r="E53" s="888" t="s">
        <v>726</v>
      </c>
      <c r="F53" s="889"/>
      <c r="G53" s="890"/>
      <c r="H53" s="823">
        <v>44539</v>
      </c>
      <c r="I53" s="706" t="s">
        <v>314</v>
      </c>
      <c r="J53" s="821">
        <v>1</v>
      </c>
      <c r="K53" s="771">
        <v>2</v>
      </c>
      <c r="L53" s="771">
        <v>2</v>
      </c>
      <c r="M53" s="787" t="s">
        <v>620</v>
      </c>
      <c r="N53" s="803" t="s">
        <v>728</v>
      </c>
      <c r="O53" s="661"/>
      <c r="P53" s="661"/>
    </row>
    <row r="54" spans="1:16" s="9" customFormat="1" ht="87" customHeight="1" x14ac:dyDescent="0.25">
      <c r="A54" s="277"/>
      <c r="B54" s="766"/>
      <c r="C54" s="287"/>
      <c r="D54" s="819">
        <v>3</v>
      </c>
      <c r="E54" s="888" t="s">
        <v>725</v>
      </c>
      <c r="F54" s="889"/>
      <c r="G54" s="890"/>
      <c r="H54" s="823">
        <v>44536</v>
      </c>
      <c r="I54" s="706" t="s">
        <v>314</v>
      </c>
      <c r="J54" s="821">
        <v>1</v>
      </c>
      <c r="K54" s="771">
        <v>2</v>
      </c>
      <c r="L54" s="771">
        <v>2</v>
      </c>
      <c r="M54" s="787" t="s">
        <v>620</v>
      </c>
      <c r="N54" s="803" t="s">
        <v>729</v>
      </c>
      <c r="O54" s="661"/>
      <c r="P54" s="661"/>
    </row>
    <row r="55" spans="1:16" s="9" customFormat="1" ht="48" customHeight="1" x14ac:dyDescent="0.25">
      <c r="A55" s="277"/>
      <c r="B55" s="766"/>
      <c r="C55" s="287"/>
      <c r="D55" s="761">
        <v>4</v>
      </c>
      <c r="E55" s="888" t="s">
        <v>723</v>
      </c>
      <c r="F55" s="889"/>
      <c r="G55" s="890"/>
      <c r="H55" s="800">
        <v>44525</v>
      </c>
      <c r="I55" s="706" t="s">
        <v>314</v>
      </c>
      <c r="J55" s="773">
        <v>1</v>
      </c>
      <c r="K55" s="771">
        <v>2</v>
      </c>
      <c r="L55" s="771">
        <v>2</v>
      </c>
      <c r="M55" s="787" t="s">
        <v>620</v>
      </c>
      <c r="N55" s="803" t="s">
        <v>730</v>
      </c>
      <c r="O55" s="661"/>
      <c r="P55" s="661"/>
    </row>
    <row r="56" spans="1:16" s="9" customFormat="1" ht="20.100000000000001" customHeight="1" x14ac:dyDescent="0.25">
      <c r="A56" s="705"/>
      <c r="B56" s="247"/>
      <c r="C56" s="285">
        <v>2</v>
      </c>
      <c r="D56" s="895" t="s">
        <v>173</v>
      </c>
      <c r="E56" s="895"/>
      <c r="F56" s="895"/>
      <c r="G56" s="895"/>
      <c r="H56" s="258"/>
      <c r="I56" s="226"/>
      <c r="J56" s="217"/>
      <c r="K56" s="289"/>
      <c r="L56" s="289"/>
      <c r="M56" s="289"/>
      <c r="N56" s="625"/>
      <c r="O56" s="661"/>
      <c r="P56" s="661"/>
    </row>
    <row r="57" spans="1:16" s="9" customFormat="1" ht="20.100000000000001" customHeight="1" x14ac:dyDescent="0.25">
      <c r="A57" s="705"/>
      <c r="B57" s="247"/>
      <c r="C57" s="287"/>
      <c r="D57" s="762" t="s">
        <v>0</v>
      </c>
      <c r="E57" s="1098" t="s">
        <v>23</v>
      </c>
      <c r="F57" s="1099"/>
      <c r="G57" s="1100"/>
      <c r="H57" s="258"/>
      <c r="I57" s="712"/>
      <c r="J57" s="217"/>
      <c r="K57" s="289"/>
      <c r="L57" s="289"/>
      <c r="M57" s="289"/>
      <c r="N57" s="625"/>
      <c r="O57" s="661"/>
      <c r="P57" s="661"/>
    </row>
    <row r="58" spans="1:16" s="9" customFormat="1" ht="20.100000000000001" customHeight="1" x14ac:dyDescent="0.25">
      <c r="A58" s="717"/>
      <c r="B58" s="241"/>
      <c r="C58" s="292"/>
      <c r="D58" s="762" t="s">
        <v>21</v>
      </c>
      <c r="E58" s="198" t="s">
        <v>24</v>
      </c>
      <c r="F58" s="801"/>
      <c r="G58" s="802"/>
      <c r="H58" s="258"/>
      <c r="I58" s="712"/>
      <c r="J58" s="217"/>
      <c r="K58" s="289"/>
      <c r="L58" s="659"/>
      <c r="M58" s="289"/>
      <c r="N58" s="625"/>
      <c r="O58" s="661"/>
      <c r="P58" s="661"/>
    </row>
    <row r="59" spans="1:16" s="9" customFormat="1" ht="20.100000000000001" customHeight="1" x14ac:dyDescent="0.25">
      <c r="A59" s="277"/>
      <c r="B59" s="287" t="s">
        <v>16</v>
      </c>
      <c r="C59" s="1101" t="s">
        <v>174</v>
      </c>
      <c r="D59" s="1101"/>
      <c r="E59" s="1101"/>
      <c r="F59" s="1101"/>
      <c r="G59" s="1101"/>
      <c r="H59" s="520"/>
      <c r="I59" s="274"/>
      <c r="J59" s="275"/>
      <c r="K59" s="225"/>
      <c r="L59" s="317">
        <v>0</v>
      </c>
      <c r="M59" s="225"/>
      <c r="N59" s="718"/>
      <c r="O59" s="681"/>
      <c r="P59" s="427" t="s">
        <v>563</v>
      </c>
    </row>
    <row r="60" spans="1:16" s="9" customFormat="1" ht="32.25" customHeight="1" x14ac:dyDescent="0.25">
      <c r="A60" s="277"/>
      <c r="B60" s="287"/>
      <c r="C60" s="285">
        <v>1</v>
      </c>
      <c r="D60" s="899" t="s">
        <v>175</v>
      </c>
      <c r="E60" s="899"/>
      <c r="F60" s="899"/>
      <c r="G60" s="899"/>
      <c r="H60" s="258"/>
      <c r="I60" s="226"/>
      <c r="J60" s="217"/>
      <c r="K60" s="289"/>
      <c r="L60" s="289"/>
      <c r="M60" s="289"/>
      <c r="N60" s="625"/>
      <c r="O60" s="661"/>
      <c r="P60" s="661"/>
    </row>
    <row r="61" spans="1:16" s="9" customFormat="1" ht="20.100000000000001" customHeight="1" x14ac:dyDescent="0.25">
      <c r="A61" s="277"/>
      <c r="B61" s="247"/>
      <c r="C61" s="287"/>
      <c r="D61" s="249" t="s">
        <v>2</v>
      </c>
      <c r="E61" s="899" t="s">
        <v>26</v>
      </c>
      <c r="F61" s="899"/>
      <c r="G61" s="899"/>
      <c r="H61" s="258"/>
      <c r="I61" s="712"/>
      <c r="J61" s="217"/>
      <c r="K61" s="289"/>
      <c r="L61" s="289"/>
      <c r="M61" s="289"/>
      <c r="N61" s="625"/>
      <c r="O61" s="661"/>
      <c r="P61" s="661"/>
    </row>
    <row r="62" spans="1:16" s="9" customFormat="1" ht="20.100000000000001" customHeight="1" x14ac:dyDescent="0.25">
      <c r="A62" s="277"/>
      <c r="B62" s="287"/>
      <c r="C62" s="287"/>
      <c r="D62" s="249" t="s">
        <v>3</v>
      </c>
      <c r="E62" s="899" t="s">
        <v>14</v>
      </c>
      <c r="F62" s="899"/>
      <c r="G62" s="899"/>
      <c r="H62" s="258"/>
      <c r="I62" s="716"/>
      <c r="J62" s="217"/>
      <c r="K62" s="289"/>
      <c r="L62" s="289"/>
      <c r="M62" s="289"/>
      <c r="N62" s="625"/>
      <c r="O62" s="661"/>
      <c r="P62" s="661"/>
    </row>
    <row r="63" spans="1:16" s="9" customFormat="1" ht="20.100000000000001" customHeight="1" x14ac:dyDescent="0.25">
      <c r="A63" s="277"/>
      <c r="B63" s="287"/>
      <c r="C63" s="292"/>
      <c r="D63" s="249" t="s">
        <v>4</v>
      </c>
      <c r="E63" s="899" t="s">
        <v>15</v>
      </c>
      <c r="F63" s="899"/>
      <c r="G63" s="899"/>
      <c r="H63" s="258"/>
      <c r="I63" s="226"/>
      <c r="J63" s="217"/>
      <c r="K63" s="289"/>
      <c r="L63" s="289"/>
      <c r="M63" s="289"/>
      <c r="N63" s="625"/>
      <c r="O63" s="661"/>
      <c r="P63" s="661"/>
    </row>
    <row r="64" spans="1:16" s="9" customFormat="1" ht="20.100000000000001" customHeight="1" x14ac:dyDescent="0.25">
      <c r="A64" s="277"/>
      <c r="B64" s="287"/>
      <c r="C64" s="285">
        <v>2</v>
      </c>
      <c r="D64" s="899" t="s">
        <v>176</v>
      </c>
      <c r="E64" s="899"/>
      <c r="F64" s="899"/>
      <c r="G64" s="899"/>
      <c r="H64" s="258"/>
      <c r="I64" s="719"/>
      <c r="J64" s="217"/>
      <c r="K64" s="289"/>
      <c r="L64" s="289"/>
      <c r="M64" s="289"/>
      <c r="N64" s="625"/>
      <c r="O64" s="661"/>
      <c r="P64" s="661"/>
    </row>
    <row r="65" spans="1:16" s="9" customFormat="1" ht="20.100000000000001" customHeight="1" x14ac:dyDescent="0.25">
      <c r="A65" s="277"/>
      <c r="B65" s="287"/>
      <c r="C65" s="287"/>
      <c r="D65" s="260" t="s">
        <v>0</v>
      </c>
      <c r="E65" s="901" t="s">
        <v>140</v>
      </c>
      <c r="F65" s="901"/>
      <c r="G65" s="901"/>
      <c r="H65" s="258"/>
      <c r="I65" s="719"/>
      <c r="J65" s="217"/>
      <c r="K65" s="289"/>
      <c r="L65" s="289"/>
      <c r="M65" s="289"/>
      <c r="N65" s="625"/>
      <c r="O65" s="661"/>
      <c r="P65" s="661"/>
    </row>
    <row r="66" spans="1:16" s="9" customFormat="1" ht="20.100000000000001" customHeight="1" x14ac:dyDescent="0.25">
      <c r="A66" s="277"/>
      <c r="B66" s="287"/>
      <c r="C66" s="287"/>
      <c r="D66" s="260" t="s">
        <v>3</v>
      </c>
      <c r="E66" s="901" t="s">
        <v>141</v>
      </c>
      <c r="F66" s="901"/>
      <c r="G66" s="901"/>
      <c r="H66" s="258"/>
      <c r="I66" s="719"/>
      <c r="J66" s="217"/>
      <c r="K66" s="289"/>
      <c r="L66" s="289"/>
      <c r="M66" s="289"/>
      <c r="N66" s="625"/>
      <c r="O66" s="661"/>
      <c r="P66" s="661"/>
    </row>
    <row r="67" spans="1:16" s="9" customFormat="1" ht="20.100000000000001" customHeight="1" x14ac:dyDescent="0.25">
      <c r="A67" s="277"/>
      <c r="B67" s="292"/>
      <c r="C67" s="292"/>
      <c r="D67" s="260" t="s">
        <v>4</v>
      </c>
      <c r="E67" s="901" t="s">
        <v>177</v>
      </c>
      <c r="F67" s="901"/>
      <c r="G67" s="901"/>
      <c r="H67" s="258"/>
      <c r="I67" s="719"/>
      <c r="J67" s="217"/>
      <c r="K67" s="289"/>
      <c r="L67" s="289"/>
      <c r="M67" s="289"/>
      <c r="N67" s="625"/>
      <c r="O67" s="661"/>
      <c r="P67" s="661"/>
    </row>
    <row r="68" spans="1:16" s="9" customFormat="1" ht="30" customHeight="1" x14ac:dyDescent="0.25">
      <c r="A68" s="277"/>
      <c r="B68" s="238" t="s">
        <v>103</v>
      </c>
      <c r="C68" s="899" t="s">
        <v>195</v>
      </c>
      <c r="D68" s="899"/>
      <c r="E68" s="899"/>
      <c r="F68" s="899"/>
      <c r="G68" s="899"/>
      <c r="H68" s="309"/>
      <c r="I68" s="226"/>
      <c r="J68" s="217"/>
      <c r="K68" s="289"/>
      <c r="L68" s="317">
        <v>0</v>
      </c>
      <c r="M68" s="289"/>
      <c r="N68" s="625"/>
      <c r="O68" s="661"/>
      <c r="P68" s="427" t="s">
        <v>563</v>
      </c>
    </row>
    <row r="69" spans="1:16" s="9" customFormat="1" ht="20.100000000000001" customHeight="1" x14ac:dyDescent="0.25">
      <c r="A69" s="277"/>
      <c r="B69" s="247"/>
      <c r="C69" s="294">
        <v>1</v>
      </c>
      <c r="D69" s="899" t="s">
        <v>196</v>
      </c>
      <c r="E69" s="899"/>
      <c r="F69" s="899"/>
      <c r="G69" s="899"/>
      <c r="H69" s="309"/>
      <c r="I69" s="226"/>
      <c r="J69" s="217"/>
      <c r="K69" s="289"/>
      <c r="L69" s="289"/>
      <c r="M69" s="289"/>
      <c r="N69" s="625"/>
      <c r="O69" s="661"/>
      <c r="P69" s="661"/>
    </row>
    <row r="70" spans="1:16" s="9" customFormat="1" ht="20.100000000000001" customHeight="1" x14ac:dyDescent="0.25">
      <c r="A70" s="277"/>
      <c r="B70" s="247"/>
      <c r="C70" s="294">
        <v>2</v>
      </c>
      <c r="D70" s="899" t="s">
        <v>197</v>
      </c>
      <c r="E70" s="899"/>
      <c r="F70" s="899"/>
      <c r="G70" s="899"/>
      <c r="H70" s="258"/>
      <c r="I70" s="719"/>
      <c r="J70" s="217"/>
      <c r="K70" s="289"/>
      <c r="L70" s="289"/>
      <c r="M70" s="289"/>
      <c r="N70" s="625"/>
      <c r="O70" s="661"/>
      <c r="P70" s="661"/>
    </row>
    <row r="71" spans="1:16" s="9" customFormat="1" ht="20.100000000000001" customHeight="1" x14ac:dyDescent="0.25">
      <c r="A71" s="277"/>
      <c r="B71" s="292"/>
      <c r="C71" s="294">
        <v>3</v>
      </c>
      <c r="D71" s="899" t="s">
        <v>178</v>
      </c>
      <c r="E71" s="899"/>
      <c r="F71" s="899"/>
      <c r="G71" s="899"/>
      <c r="H71" s="258"/>
      <c r="I71" s="719"/>
      <c r="J71" s="217"/>
      <c r="K71" s="289"/>
      <c r="L71" s="289"/>
      <c r="M71" s="289"/>
      <c r="N71" s="625"/>
      <c r="O71" s="661"/>
      <c r="P71" s="661"/>
    </row>
    <row r="72" spans="1:16" s="9" customFormat="1" ht="32.25" customHeight="1" x14ac:dyDescent="0.25">
      <c r="A72" s="277"/>
      <c r="B72" s="285" t="s">
        <v>5</v>
      </c>
      <c r="C72" s="899" t="s">
        <v>179</v>
      </c>
      <c r="D72" s="899"/>
      <c r="E72" s="899"/>
      <c r="F72" s="899"/>
      <c r="G72" s="899"/>
      <c r="H72" s="258"/>
      <c r="I72" s="719"/>
      <c r="J72" s="217"/>
      <c r="K72" s="289"/>
      <c r="L72" s="317">
        <v>0</v>
      </c>
      <c r="M72" s="289"/>
      <c r="N72" s="625"/>
      <c r="O72" s="661"/>
      <c r="P72" s="427" t="s">
        <v>563</v>
      </c>
    </row>
    <row r="73" spans="1:16" s="9" customFormat="1" ht="20.100000000000001" customHeight="1" x14ac:dyDescent="0.25">
      <c r="A73" s="277"/>
      <c r="B73" s="287"/>
      <c r="C73" s="294">
        <v>1</v>
      </c>
      <c r="D73" s="286" t="s">
        <v>140</v>
      </c>
      <c r="E73" s="640"/>
      <c r="F73" s="640"/>
      <c r="G73" s="720"/>
      <c r="H73" s="258"/>
      <c r="I73" s="719"/>
      <c r="J73" s="217"/>
      <c r="K73" s="289"/>
      <c r="L73" s="289"/>
      <c r="M73" s="289"/>
      <c r="N73" s="625"/>
      <c r="O73" s="661"/>
      <c r="P73" s="661"/>
    </row>
    <row r="74" spans="1:16" s="9" customFormat="1" ht="20.100000000000001" customHeight="1" x14ac:dyDescent="0.25">
      <c r="A74" s="277"/>
      <c r="B74" s="287"/>
      <c r="C74" s="294">
        <v>2</v>
      </c>
      <c r="D74" s="286" t="s">
        <v>141</v>
      </c>
      <c r="E74" s="640"/>
      <c r="F74" s="640"/>
      <c r="G74" s="223"/>
      <c r="H74" s="258"/>
      <c r="I74" s="719"/>
      <c r="J74" s="217"/>
      <c r="K74" s="289"/>
      <c r="L74" s="289"/>
      <c r="M74" s="289"/>
      <c r="N74" s="625"/>
      <c r="O74" s="661"/>
      <c r="P74" s="661"/>
    </row>
    <row r="75" spans="1:16" s="9" customFormat="1" ht="20.100000000000001" customHeight="1" x14ac:dyDescent="0.25">
      <c r="A75" s="277"/>
      <c r="B75" s="292"/>
      <c r="C75" s="294">
        <v>3</v>
      </c>
      <c r="D75" s="286" t="s">
        <v>180</v>
      </c>
      <c r="E75" s="640"/>
      <c r="F75" s="640"/>
      <c r="G75" s="223"/>
      <c r="H75" s="258"/>
      <c r="I75" s="719"/>
      <c r="J75" s="217"/>
      <c r="K75" s="289"/>
      <c r="L75" s="289"/>
      <c r="M75" s="289"/>
      <c r="N75" s="625"/>
      <c r="O75" s="661"/>
      <c r="P75" s="661"/>
    </row>
    <row r="76" spans="1:16" s="9" customFormat="1" ht="20.100000000000001" customHeight="1" x14ac:dyDescent="0.25">
      <c r="A76" s="250"/>
      <c r="B76" s="285" t="s">
        <v>108</v>
      </c>
      <c r="C76" s="899" t="s">
        <v>181</v>
      </c>
      <c r="D76" s="899"/>
      <c r="E76" s="899"/>
      <c r="F76" s="899"/>
      <c r="G76" s="899"/>
      <c r="H76" s="196"/>
      <c r="I76" s="260"/>
      <c r="J76" s="260"/>
      <c r="K76" s="260"/>
      <c r="L76" s="317">
        <v>0</v>
      </c>
      <c r="M76" s="721"/>
      <c r="N76" s="722"/>
      <c r="O76" s="661"/>
      <c r="P76" s="427" t="s">
        <v>563</v>
      </c>
    </row>
    <row r="77" spans="1:16" s="9" customFormat="1" ht="32.25" customHeight="1" x14ac:dyDescent="0.25">
      <c r="A77" s="250"/>
      <c r="B77" s="292"/>
      <c r="C77" s="310"/>
      <c r="D77" s="899" t="s">
        <v>565</v>
      </c>
      <c r="E77" s="899"/>
      <c r="F77" s="899"/>
      <c r="G77" s="899"/>
      <c r="H77" s="195"/>
      <c r="I77" s="260"/>
      <c r="J77" s="260"/>
      <c r="K77" s="260"/>
      <c r="L77" s="260"/>
      <c r="M77" s="721"/>
      <c r="N77" s="722"/>
      <c r="O77" s="661"/>
      <c r="P77" s="661"/>
    </row>
    <row r="78" spans="1:16" s="654" customFormat="1" ht="20.100000000000001" customHeight="1" x14ac:dyDescent="0.25">
      <c r="A78" s="311"/>
      <c r="B78" s="203" t="s">
        <v>117</v>
      </c>
      <c r="C78" s="895" t="s">
        <v>567</v>
      </c>
      <c r="D78" s="895"/>
      <c r="E78" s="895"/>
      <c r="F78" s="895"/>
      <c r="G78" s="895"/>
      <c r="H78" s="735"/>
      <c r="I78" s="737"/>
      <c r="J78" s="737"/>
      <c r="K78" s="737"/>
      <c r="L78" s="317">
        <v>0</v>
      </c>
      <c r="M78" s="721"/>
      <c r="N78" s="721"/>
      <c r="O78" s="755"/>
      <c r="P78" s="756" t="s">
        <v>563</v>
      </c>
    </row>
    <row r="79" spans="1:16" s="654" customFormat="1" ht="45" customHeight="1" x14ac:dyDescent="0.25">
      <c r="A79" s="311"/>
      <c r="B79" s="736"/>
      <c r="C79" s="315"/>
      <c r="D79" s="895" t="s">
        <v>566</v>
      </c>
      <c r="E79" s="895"/>
      <c r="F79" s="895"/>
      <c r="G79" s="895"/>
      <c r="H79" s="195"/>
      <c r="I79" s="737"/>
      <c r="J79" s="737"/>
      <c r="K79" s="737"/>
      <c r="L79" s="737"/>
      <c r="M79" s="721"/>
      <c r="N79" s="721"/>
      <c r="O79" s="755"/>
      <c r="P79" s="755"/>
    </row>
    <row r="80" spans="1:16" s="9" customFormat="1" ht="15" customHeight="1" x14ac:dyDescent="0.25">
      <c r="A80" s="1083" t="s">
        <v>221</v>
      </c>
      <c r="B80" s="1083"/>
      <c r="C80" s="1083"/>
      <c r="D80" s="1083"/>
      <c r="E80" s="1083"/>
      <c r="F80" s="1083"/>
      <c r="G80" s="1083"/>
      <c r="H80" s="1083"/>
      <c r="I80" s="1083"/>
      <c r="J80" s="1083"/>
      <c r="K80" s="532"/>
      <c r="L80" s="533">
        <f>L23+L27+L34+L43+L45+L48+L59+L68+L72+L76</f>
        <v>10</v>
      </c>
      <c r="M80" s="289"/>
      <c r="N80" s="625"/>
      <c r="O80" s="661">
        <f>SUM(O22:O77)</f>
        <v>0</v>
      </c>
      <c r="P80" s="661"/>
    </row>
    <row r="81" spans="1:16" ht="15" customHeight="1" x14ac:dyDescent="0.3">
      <c r="A81" s="215"/>
      <c r="B81" s="215"/>
      <c r="C81" s="547"/>
      <c r="D81" s="547"/>
      <c r="E81" s="547"/>
      <c r="F81" s="547"/>
      <c r="G81" s="547"/>
      <c r="H81" s="547"/>
      <c r="I81" s="547"/>
      <c r="J81" s="547"/>
      <c r="K81" s="646"/>
      <c r="L81" s="646"/>
      <c r="M81" s="215"/>
      <c r="N81" s="215"/>
      <c r="O81" s="318"/>
      <c r="P81" s="318"/>
    </row>
    <row r="82" spans="1:16" ht="15" customHeight="1" x14ac:dyDescent="0.3">
      <c r="A82" s="9" t="s">
        <v>304</v>
      </c>
      <c r="B82" s="9"/>
      <c r="C82" s="535"/>
      <c r="D82" s="535"/>
      <c r="E82" s="535"/>
      <c r="F82" s="9"/>
      <c r="G82" s="9"/>
      <c r="H82" s="394"/>
      <c r="I82" s="395"/>
      <c r="J82" s="394"/>
      <c r="K82" s="394"/>
      <c r="L82" s="394"/>
      <c r="M82" s="215"/>
      <c r="N82" s="215"/>
      <c r="O82" s="318"/>
      <c r="P82" s="318"/>
    </row>
    <row r="83" spans="1:16" ht="15" customHeight="1" x14ac:dyDescent="0.3">
      <c r="A83" s="9"/>
      <c r="B83" s="9"/>
      <c r="C83" s="535"/>
      <c r="D83" s="535"/>
      <c r="E83" s="535"/>
      <c r="F83" s="9"/>
      <c r="G83" s="9"/>
      <c r="H83" s="9"/>
      <c r="I83" s="395"/>
      <c r="J83" s="9"/>
      <c r="K83" s="394"/>
      <c r="L83" s="394"/>
      <c r="M83" s="9"/>
      <c r="N83" s="9"/>
      <c r="O83" s="653"/>
      <c r="P83" s="653"/>
    </row>
    <row r="84" spans="1:16" ht="15" customHeight="1" x14ac:dyDescent="0.3">
      <c r="A84" s="9"/>
      <c r="B84" s="9"/>
      <c r="C84" s="535"/>
      <c r="D84" s="535"/>
      <c r="E84" s="535"/>
      <c r="F84" s="9"/>
      <c r="G84" s="9"/>
      <c r="H84" s="9"/>
      <c r="I84" s="697"/>
      <c r="J84" s="8" t="str">
        <f>PENDIDIKAN!J152</f>
        <v>Padang, 10 Januari 2022</v>
      </c>
      <c r="K84" s="394"/>
      <c r="L84" s="394"/>
      <c r="M84" s="9"/>
      <c r="N84" s="9"/>
      <c r="O84" s="653"/>
      <c r="P84" s="653"/>
    </row>
    <row r="85" spans="1:16" ht="15" customHeight="1" x14ac:dyDescent="0.3">
      <c r="A85" s="9"/>
      <c r="B85" s="9"/>
      <c r="C85" s="535"/>
      <c r="D85" s="535"/>
      <c r="E85" s="535"/>
      <c r="F85" s="9"/>
      <c r="G85" s="9"/>
      <c r="H85" s="9"/>
      <c r="I85" s="697"/>
      <c r="J85" s="8" t="str">
        <f>PENDIDIKAN!J153</f>
        <v>Ketua Jurusan Fisika</v>
      </c>
      <c r="K85" s="353"/>
      <c r="L85" s="353"/>
      <c r="M85" s="353"/>
      <c r="N85" s="537"/>
      <c r="O85" s="723"/>
      <c r="P85" s="723"/>
    </row>
    <row r="86" spans="1:16" ht="15" customHeight="1" x14ac:dyDescent="0.3">
      <c r="A86" s="9"/>
      <c r="B86" s="9"/>
      <c r="C86" s="535"/>
      <c r="D86" s="535"/>
      <c r="E86" s="535"/>
      <c r="F86" s="9"/>
      <c r="G86" s="9"/>
      <c r="H86" s="9"/>
      <c r="I86" s="697"/>
      <c r="J86" s="8" t="str">
        <f>PENDIDIKAN!J154</f>
        <v>Fakultas MIPA Univesitas Andalas</v>
      </c>
      <c r="K86" s="394"/>
      <c r="L86" s="394"/>
      <c r="M86" s="9"/>
      <c r="N86" s="9"/>
      <c r="O86" s="653"/>
      <c r="P86" s="653"/>
    </row>
    <row r="87" spans="1:16" ht="15" customHeight="1" x14ac:dyDescent="0.3">
      <c r="A87" s="9"/>
      <c r="B87" s="9"/>
      <c r="C87" s="535"/>
      <c r="D87" s="535"/>
      <c r="E87" s="535"/>
      <c r="F87" s="9"/>
      <c r="G87" s="9"/>
      <c r="H87" s="9"/>
      <c r="I87" s="697"/>
      <c r="K87" s="394"/>
      <c r="L87" s="394"/>
      <c r="M87" s="9"/>
      <c r="N87" s="9"/>
      <c r="O87" s="653"/>
      <c r="P87" s="653"/>
    </row>
    <row r="88" spans="1:16" ht="15" customHeight="1" x14ac:dyDescent="0.3">
      <c r="A88" s="9"/>
      <c r="B88" s="9"/>
      <c r="C88" s="535"/>
      <c r="D88" s="535"/>
      <c r="E88" s="535"/>
      <c r="F88" s="9"/>
      <c r="G88" s="9"/>
      <c r="H88" s="9"/>
      <c r="I88" s="697"/>
      <c r="K88" s="394"/>
      <c r="L88" s="394"/>
      <c r="M88" s="9"/>
      <c r="N88" s="9"/>
      <c r="O88" s="653"/>
      <c r="P88" s="653"/>
    </row>
    <row r="89" spans="1:16" ht="15" customHeight="1" x14ac:dyDescent="0.3">
      <c r="A89" s="9"/>
      <c r="B89" s="9"/>
      <c r="C89" s="535"/>
      <c r="D89" s="535"/>
      <c r="E89" s="535"/>
      <c r="F89" s="9"/>
      <c r="G89" s="9"/>
      <c r="H89" s="9"/>
      <c r="I89" s="697"/>
      <c r="K89" s="394"/>
      <c r="L89" s="394"/>
      <c r="M89" s="9"/>
      <c r="N89" s="9"/>
      <c r="O89" s="653"/>
      <c r="P89" s="653"/>
    </row>
    <row r="90" spans="1:16" ht="15" customHeight="1" x14ac:dyDescent="0.3">
      <c r="A90" s="9"/>
      <c r="B90" s="9"/>
      <c r="C90" s="535"/>
      <c r="D90" s="535"/>
      <c r="E90" s="535"/>
      <c r="F90" s="9"/>
      <c r="G90" s="9"/>
      <c r="H90" s="9"/>
      <c r="I90" s="697"/>
      <c r="K90" s="404"/>
      <c r="L90" s="404"/>
      <c r="M90" s="404"/>
      <c r="N90" s="404"/>
      <c r="O90" s="547"/>
      <c r="P90" s="547"/>
    </row>
    <row r="91" spans="1:16" ht="15" customHeight="1" x14ac:dyDescent="0.3">
      <c r="A91" s="9"/>
      <c r="B91" s="9"/>
      <c r="C91" s="535"/>
      <c r="D91" s="535"/>
      <c r="E91" s="535"/>
      <c r="F91" s="9"/>
      <c r="G91" s="9"/>
      <c r="H91" s="9"/>
      <c r="I91" s="697"/>
      <c r="J91" s="8" t="str">
        <f>PENDIDIKAN!J159</f>
        <v>Dr.Afdhal Muttaqin, M.Si.</v>
      </c>
      <c r="K91" s="404"/>
      <c r="L91" s="404"/>
      <c r="M91" s="404"/>
      <c r="N91" s="404"/>
      <c r="O91" s="547"/>
      <c r="P91" s="547"/>
    </row>
    <row r="92" spans="1:16" ht="15" customHeight="1" x14ac:dyDescent="0.3">
      <c r="A92" s="9"/>
      <c r="B92" s="9"/>
      <c r="C92" s="535"/>
      <c r="D92" s="535"/>
      <c r="E92" s="535"/>
      <c r="F92" s="9"/>
      <c r="G92" s="9"/>
      <c r="H92" s="9"/>
      <c r="I92" s="700"/>
      <c r="J92" s="8" t="str">
        <f>PENDIDIKAN!J160</f>
        <v>NIP. 197704292005011002</v>
      </c>
      <c r="K92" s="394"/>
      <c r="L92" s="394"/>
      <c r="M92" s="9"/>
      <c r="N92" s="9"/>
      <c r="O92" s="653"/>
      <c r="P92" s="653"/>
    </row>
    <row r="93" spans="1:16" ht="15" customHeight="1" x14ac:dyDescent="0.3">
      <c r="A93" s="9"/>
      <c r="B93" s="9"/>
      <c r="C93" s="535"/>
      <c r="D93" s="535"/>
      <c r="E93" s="535"/>
      <c r="F93" s="9"/>
      <c r="G93" s="9"/>
      <c r="H93" s="9"/>
      <c r="I93" s="701"/>
      <c r="K93" s="406"/>
      <c r="L93" s="406"/>
      <c r="M93" s="406"/>
      <c r="N93" s="406"/>
      <c r="O93" s="547"/>
      <c r="P93" s="547"/>
    </row>
    <row r="97" spans="10:10" ht="15" customHeight="1" x14ac:dyDescent="0.3">
      <c r="J97" s="724"/>
    </row>
  </sheetData>
  <mergeCells count="70">
    <mergeCell ref="A80:J80"/>
    <mergeCell ref="G9:J9"/>
    <mergeCell ref="G12:J12"/>
    <mergeCell ref="G13:J13"/>
    <mergeCell ref="D24:G24"/>
    <mergeCell ref="B20:G20"/>
    <mergeCell ref="B21:G21"/>
    <mergeCell ref="D47:G47"/>
    <mergeCell ref="E41:G41"/>
    <mergeCell ref="C43:G43"/>
    <mergeCell ref="D44:G44"/>
    <mergeCell ref="G14:J14"/>
    <mergeCell ref="E36:G36"/>
    <mergeCell ref="C27:G27"/>
    <mergeCell ref="E42:G42"/>
    <mergeCell ref="C45:G45"/>
    <mergeCell ref="E51:G51"/>
    <mergeCell ref="C34:G34"/>
    <mergeCell ref="D35:G35"/>
    <mergeCell ref="C48:G48"/>
    <mergeCell ref="D49:G49"/>
    <mergeCell ref="D46:G46"/>
    <mergeCell ref="E37:G37"/>
    <mergeCell ref="E38:G38"/>
    <mergeCell ref="D39:G39"/>
    <mergeCell ref="E40:G40"/>
    <mergeCell ref="E26:G26"/>
    <mergeCell ref="C23:G23"/>
    <mergeCell ref="B22:G22"/>
    <mergeCell ref="D25:G25"/>
    <mergeCell ref="A1:M1"/>
    <mergeCell ref="A2:M2"/>
    <mergeCell ref="G5:J5"/>
    <mergeCell ref="G6:J6"/>
    <mergeCell ref="G7:J7"/>
    <mergeCell ref="G8:J8"/>
    <mergeCell ref="G15:J15"/>
    <mergeCell ref="G16:J16"/>
    <mergeCell ref="A18:M18"/>
    <mergeCell ref="D79:G79"/>
    <mergeCell ref="D77:G77"/>
    <mergeCell ref="E50:G50"/>
    <mergeCell ref="C76:G76"/>
    <mergeCell ref="E65:G65"/>
    <mergeCell ref="D60:G60"/>
    <mergeCell ref="E61:G61"/>
    <mergeCell ref="D56:G56"/>
    <mergeCell ref="E57:G57"/>
    <mergeCell ref="C59:G59"/>
    <mergeCell ref="C72:G72"/>
    <mergeCell ref="E66:G66"/>
    <mergeCell ref="D69:G69"/>
    <mergeCell ref="D70:G70"/>
    <mergeCell ref="D71:G71"/>
    <mergeCell ref="E62:G62"/>
    <mergeCell ref="C78:G78"/>
    <mergeCell ref="D28:G28"/>
    <mergeCell ref="E29:G29"/>
    <mergeCell ref="E67:G67"/>
    <mergeCell ref="C68:G68"/>
    <mergeCell ref="E63:G63"/>
    <mergeCell ref="E55:G55"/>
    <mergeCell ref="E52:G52"/>
    <mergeCell ref="D31:G31"/>
    <mergeCell ref="E30:G30"/>
    <mergeCell ref="E32:G32"/>
    <mergeCell ref="E33:G33"/>
    <mergeCell ref="E53:G53"/>
    <mergeCell ref="E54:G54"/>
    <mergeCell ref="D64:G64"/>
  </mergeCells>
  <pageMargins left="0.5" right="0.5" top="0.5" bottom="0.5" header="0" footer="0"/>
  <pageSetup paperSize="9" scale="60" firstPageNumber="76" orientation="portrait" useFirstPageNumber="1" verticalDpi="300" r:id="rId1"/>
  <headerFooter>
    <oddFooter>&amp;C&amp;"+,Regular"&amp;12&amp;P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69"/>
  <sheetViews>
    <sheetView view="pageBreakPreview" topLeftCell="A49" zoomScale="85" zoomScaleNormal="100" zoomScaleSheetLayoutView="85" workbookViewId="0">
      <selection activeCell="J67" sqref="J67"/>
    </sheetView>
  </sheetViews>
  <sheetFormatPr defaultRowHeight="15" x14ac:dyDescent="0.25"/>
  <cols>
    <col min="1" max="1" width="7.42578125" customWidth="1"/>
    <col min="3" max="3" width="7.140625" customWidth="1"/>
    <col min="4" max="4" width="7.85546875" customWidth="1"/>
  </cols>
  <sheetData>
    <row r="1" spans="1:14" x14ac:dyDescent="0.25">
      <c r="A1" s="17" t="s">
        <v>345</v>
      </c>
    </row>
    <row r="2" spans="1:14" x14ac:dyDescent="0.25">
      <c r="A2" s="18"/>
    </row>
    <row r="3" spans="1:14" x14ac:dyDescent="0.25">
      <c r="A3" s="18"/>
    </row>
    <row r="4" spans="1:14" x14ac:dyDescent="0.25">
      <c r="A4" s="18"/>
    </row>
    <row r="5" spans="1:14" x14ac:dyDescent="0.25">
      <c r="A5" s="1163" t="s">
        <v>319</v>
      </c>
      <c r="B5" s="1163"/>
      <c r="C5" s="1163"/>
      <c r="D5" s="1163"/>
      <c r="E5" s="1163"/>
      <c r="F5" s="1163"/>
      <c r="G5" s="1163"/>
      <c r="H5" s="1163"/>
      <c r="I5" s="1163"/>
      <c r="J5" s="1163"/>
      <c r="K5" s="1163"/>
      <c r="L5" s="1163"/>
      <c r="M5" s="1163"/>
      <c r="N5" s="1163"/>
    </row>
    <row r="6" spans="1:14" x14ac:dyDescent="0.25">
      <c r="A6" s="1163" t="s">
        <v>320</v>
      </c>
      <c r="B6" s="1163"/>
      <c r="C6" s="1163"/>
      <c r="D6" s="1163"/>
      <c r="E6" s="1163"/>
      <c r="F6" s="1163"/>
      <c r="G6" s="1163"/>
      <c r="H6" s="1163"/>
      <c r="I6" s="1163"/>
      <c r="J6" s="1163"/>
      <c r="K6" s="1163"/>
      <c r="L6" s="1163"/>
      <c r="M6" s="1163"/>
      <c r="N6" s="1163"/>
    </row>
    <row r="7" spans="1:14" x14ac:dyDescent="0.25">
      <c r="A7" s="19"/>
      <c r="B7" s="19"/>
      <c r="C7" s="19"/>
      <c r="D7" s="19"/>
      <c r="E7" s="19"/>
      <c r="F7" s="19"/>
      <c r="G7" s="19"/>
      <c r="H7" s="19"/>
      <c r="I7" s="19"/>
      <c r="J7" s="19"/>
      <c r="K7" s="19"/>
      <c r="L7" s="19"/>
      <c r="M7" s="19"/>
      <c r="N7" s="19"/>
    </row>
    <row r="8" spans="1:14" ht="15.75" x14ac:dyDescent="0.25">
      <c r="A8" s="1164" t="s">
        <v>326</v>
      </c>
      <c r="B8" s="1164"/>
      <c r="C8" s="1164"/>
      <c r="D8" s="20" t="s">
        <v>607</v>
      </c>
      <c r="E8" s="20"/>
      <c r="F8" s="20"/>
      <c r="G8" s="20"/>
      <c r="H8" s="21"/>
      <c r="I8" s="22"/>
      <c r="J8" s="22"/>
      <c r="K8" s="22"/>
      <c r="L8" s="22"/>
      <c r="M8" s="22"/>
      <c r="N8" s="22"/>
    </row>
    <row r="9" spans="1:14" ht="15.75" x14ac:dyDescent="0.25">
      <c r="A9" s="1164" t="s">
        <v>322</v>
      </c>
      <c r="B9" s="1164"/>
      <c r="C9" s="1164"/>
      <c r="D9" s="23" t="s">
        <v>370</v>
      </c>
      <c r="E9" s="20"/>
      <c r="F9" s="20"/>
      <c r="G9" s="20"/>
      <c r="H9" s="21"/>
      <c r="I9" s="22"/>
      <c r="J9" s="22"/>
      <c r="K9" s="22"/>
      <c r="L9" s="22"/>
      <c r="M9" s="22"/>
      <c r="N9" s="22"/>
    </row>
    <row r="10" spans="1:14" x14ac:dyDescent="0.25">
      <c r="A10" s="24"/>
      <c r="B10" s="25"/>
      <c r="C10" s="25"/>
    </row>
    <row r="11" spans="1:14" x14ac:dyDescent="0.25">
      <c r="A11" s="1165" t="s">
        <v>5</v>
      </c>
      <c r="B11" s="1166" t="s">
        <v>323</v>
      </c>
      <c r="C11" s="1167"/>
      <c r="D11" s="1168"/>
      <c r="E11" s="1168"/>
      <c r="F11" s="1168"/>
      <c r="G11" s="1168"/>
      <c r="H11" s="1168"/>
      <c r="I11" s="1168"/>
      <c r="J11" s="1168"/>
      <c r="K11" s="1168"/>
      <c r="L11" s="1168"/>
      <c r="M11" s="1168"/>
      <c r="N11" s="1169"/>
    </row>
    <row r="12" spans="1:14" x14ac:dyDescent="0.25">
      <c r="A12" s="1165"/>
      <c r="B12" s="26">
        <v>1</v>
      </c>
      <c r="C12" s="1156" t="s">
        <v>324</v>
      </c>
      <c r="D12" s="1157"/>
      <c r="E12" s="1157"/>
      <c r="F12" s="1157"/>
      <c r="G12" s="1157"/>
      <c r="H12" s="1158"/>
      <c r="I12" s="1170" t="str">
        <f>PAK!E6</f>
        <v>Sri Rahayu Alfitri Usna, M.Si</v>
      </c>
      <c r="J12" s="1171"/>
      <c r="K12" s="1171"/>
      <c r="L12" s="1171"/>
      <c r="M12" s="1171"/>
      <c r="N12" s="1172"/>
    </row>
    <row r="13" spans="1:14" x14ac:dyDescent="0.25">
      <c r="A13" s="1165"/>
      <c r="B13" s="26">
        <v>2</v>
      </c>
      <c r="C13" s="1156" t="s">
        <v>561</v>
      </c>
      <c r="D13" s="1157"/>
      <c r="E13" s="1157"/>
      <c r="F13" s="1157"/>
      <c r="G13" s="1157"/>
      <c r="H13" s="1158"/>
      <c r="I13" s="1159" t="str">
        <f>PAK!E7</f>
        <v>198905252019032020/0025058905</v>
      </c>
      <c r="J13" s="1160"/>
      <c r="K13" s="1160"/>
      <c r="L13" s="1160"/>
      <c r="M13" s="1160"/>
      <c r="N13" s="1161"/>
    </row>
    <row r="14" spans="1:14" x14ac:dyDescent="0.25">
      <c r="A14" s="1165"/>
      <c r="B14" s="26">
        <v>3</v>
      </c>
      <c r="C14" s="1156" t="s">
        <v>246</v>
      </c>
      <c r="D14" s="1157"/>
      <c r="E14" s="1157"/>
      <c r="F14" s="1157"/>
      <c r="G14" s="1157"/>
      <c r="H14" s="1158"/>
      <c r="I14" s="1159" t="str">
        <f>PAK!E9</f>
        <v>Pasar Baru Lakitan, 25 Mei 1989</v>
      </c>
      <c r="J14" s="1160"/>
      <c r="K14" s="1160"/>
      <c r="L14" s="1160"/>
      <c r="M14" s="1160"/>
      <c r="N14" s="1161"/>
    </row>
    <row r="15" spans="1:14" x14ac:dyDescent="0.25">
      <c r="A15" s="1165"/>
      <c r="B15" s="26">
        <v>4</v>
      </c>
      <c r="C15" s="1156" t="s">
        <v>325</v>
      </c>
      <c r="D15" s="1157"/>
      <c r="E15" s="1157"/>
      <c r="F15" s="1157"/>
      <c r="G15" s="1157"/>
      <c r="H15" s="1158"/>
      <c r="I15" s="1159" t="str">
        <f>PAK!E13</f>
        <v>Penata Muda Tk. I, III.b / 1 Maret 2019</v>
      </c>
      <c r="J15" s="1160"/>
      <c r="K15" s="1160"/>
      <c r="L15" s="1160"/>
      <c r="M15" s="1160"/>
      <c r="N15" s="1161"/>
    </row>
    <row r="16" spans="1:14" x14ac:dyDescent="0.25">
      <c r="A16" s="1165"/>
      <c r="B16" s="26">
        <v>5</v>
      </c>
      <c r="C16" s="1156" t="s">
        <v>562</v>
      </c>
      <c r="D16" s="1157"/>
      <c r="E16" s="1157"/>
      <c r="F16" s="1157"/>
      <c r="G16" s="1157"/>
      <c r="H16" s="1158"/>
      <c r="I16" s="1159" t="str">
        <f>PAK!E12</f>
        <v>Belum Fungsional</v>
      </c>
      <c r="J16" s="1160"/>
      <c r="K16" s="1160"/>
      <c r="L16" s="1160"/>
      <c r="M16" s="1160"/>
      <c r="N16" s="1161"/>
    </row>
    <row r="17" spans="1:14" x14ac:dyDescent="0.25">
      <c r="A17" s="1165"/>
      <c r="B17" s="26">
        <v>6</v>
      </c>
      <c r="C17" s="1156" t="s">
        <v>326</v>
      </c>
      <c r="D17" s="1157"/>
      <c r="E17" s="1157"/>
      <c r="F17" s="1157"/>
      <c r="G17" s="1157"/>
      <c r="H17" s="1158"/>
      <c r="I17" s="1159" t="s">
        <v>608</v>
      </c>
      <c r="J17" s="1160"/>
      <c r="K17" s="1160"/>
      <c r="L17" s="1160"/>
      <c r="M17" s="1160"/>
      <c r="N17" s="1161"/>
    </row>
    <row r="18" spans="1:14" x14ac:dyDescent="0.25">
      <c r="A18" s="1165"/>
      <c r="B18" s="26">
        <v>7</v>
      </c>
      <c r="C18" s="1156" t="s">
        <v>321</v>
      </c>
      <c r="D18" s="1157"/>
      <c r="E18" s="1157"/>
      <c r="F18" s="1157"/>
      <c r="G18" s="1157"/>
      <c r="H18" s="1158"/>
      <c r="I18" s="1159" t="s">
        <v>609</v>
      </c>
      <c r="J18" s="1160"/>
      <c r="K18" s="1160"/>
      <c r="L18" s="1160"/>
      <c r="M18" s="1160"/>
      <c r="N18" s="1161"/>
    </row>
    <row r="19" spans="1:14" x14ac:dyDescent="0.25">
      <c r="A19" s="1165"/>
      <c r="B19" s="27">
        <v>8</v>
      </c>
      <c r="C19" s="1156" t="s">
        <v>327</v>
      </c>
      <c r="D19" s="1157"/>
      <c r="E19" s="1157"/>
      <c r="F19" s="1157"/>
      <c r="G19" s="1157"/>
      <c r="H19" s="1158"/>
      <c r="I19" s="1162" t="s">
        <v>610</v>
      </c>
      <c r="J19" s="1157"/>
      <c r="K19" s="1157"/>
      <c r="L19" s="1157"/>
      <c r="M19" s="1157"/>
      <c r="N19" s="1158"/>
    </row>
    <row r="20" spans="1:14" x14ac:dyDescent="0.25">
      <c r="A20" s="28"/>
      <c r="B20" s="27">
        <v>9</v>
      </c>
      <c r="C20" s="1156" t="s">
        <v>346</v>
      </c>
      <c r="D20" s="1157"/>
      <c r="E20" s="1157"/>
      <c r="F20" s="1157"/>
      <c r="G20" s="1157"/>
      <c r="H20" s="1158"/>
      <c r="I20" s="1156" t="s">
        <v>609</v>
      </c>
      <c r="J20" s="1157"/>
      <c r="K20" s="1157"/>
      <c r="L20" s="1157"/>
      <c r="M20" s="1157"/>
      <c r="N20" s="1158"/>
    </row>
    <row r="21" spans="1:14" x14ac:dyDescent="0.25">
      <c r="A21" s="1154" t="s">
        <v>6</v>
      </c>
      <c r="B21" s="1141" t="s">
        <v>328</v>
      </c>
      <c r="C21" s="1147" t="s">
        <v>329</v>
      </c>
      <c r="D21" s="1147"/>
      <c r="E21" s="1147"/>
      <c r="F21" s="1147"/>
      <c r="G21" s="1147"/>
      <c r="H21" s="1147"/>
      <c r="I21" s="1147"/>
      <c r="J21" s="1147"/>
      <c r="K21" s="1147"/>
      <c r="L21" s="1147"/>
      <c r="M21" s="1147"/>
      <c r="N21" s="1147"/>
    </row>
    <row r="22" spans="1:14" ht="24" customHeight="1" x14ac:dyDescent="0.25">
      <c r="A22" s="1154"/>
      <c r="B22" s="1155"/>
      <c r="C22" s="1148" t="s">
        <v>330</v>
      </c>
      <c r="D22" s="1149"/>
      <c r="E22" s="1148" t="s">
        <v>271</v>
      </c>
      <c r="F22" s="1149"/>
      <c r="G22" s="1148" t="s">
        <v>331</v>
      </c>
      <c r="H22" s="1149"/>
      <c r="I22" s="1148" t="s">
        <v>332</v>
      </c>
      <c r="J22" s="1149"/>
      <c r="K22" s="1148" t="s">
        <v>333</v>
      </c>
      <c r="L22" s="1149"/>
      <c r="M22" s="1148" t="s">
        <v>334</v>
      </c>
      <c r="N22" s="1149"/>
    </row>
    <row r="23" spans="1:14" x14ac:dyDescent="0.25">
      <c r="A23" s="1154"/>
      <c r="B23" s="1142"/>
      <c r="C23" s="29" t="s">
        <v>269</v>
      </c>
      <c r="D23" s="30" t="s">
        <v>270</v>
      </c>
      <c r="E23" s="29" t="s">
        <v>269</v>
      </c>
      <c r="F23" s="30" t="s">
        <v>270</v>
      </c>
      <c r="G23" s="29" t="s">
        <v>269</v>
      </c>
      <c r="H23" s="30" t="s">
        <v>270</v>
      </c>
      <c r="I23" s="29" t="s">
        <v>269</v>
      </c>
      <c r="J23" s="30" t="s">
        <v>270</v>
      </c>
      <c r="K23" s="29" t="s">
        <v>269</v>
      </c>
      <c r="L23" s="30" t="s">
        <v>270</v>
      </c>
      <c r="M23" s="29" t="s">
        <v>269</v>
      </c>
      <c r="N23" s="30" t="s">
        <v>270</v>
      </c>
    </row>
    <row r="24" spans="1:14" x14ac:dyDescent="0.25">
      <c r="A24" s="1154"/>
      <c r="B24" s="31" t="s">
        <v>10</v>
      </c>
      <c r="C24" s="32">
        <f>PAK!F20</f>
        <v>0</v>
      </c>
      <c r="D24" s="33">
        <f>DUPAK!I39</f>
        <v>150</v>
      </c>
      <c r="E24" s="32">
        <f>DUPAK!H42</f>
        <v>0</v>
      </c>
      <c r="F24" s="33">
        <f>DUPAK!I43</f>
        <v>10.75</v>
      </c>
      <c r="G24" s="32">
        <f>DUPAK!H105</f>
        <v>0</v>
      </c>
      <c r="H24" s="33">
        <f>DUPAK!I106</f>
        <v>11.25</v>
      </c>
      <c r="I24" s="32">
        <f>PAK!F24</f>
        <v>0</v>
      </c>
      <c r="J24" s="33">
        <f>DUPAK!I155</f>
        <v>0</v>
      </c>
      <c r="K24" s="32">
        <f>PAK!F27</f>
        <v>0</v>
      </c>
      <c r="L24" s="33">
        <f>DUPAK!I188</f>
        <v>2</v>
      </c>
      <c r="M24" s="32"/>
      <c r="N24" s="32"/>
    </row>
    <row r="25" spans="1:14" x14ac:dyDescent="0.25">
      <c r="A25" s="1154"/>
      <c r="B25" s="31" t="s">
        <v>9</v>
      </c>
      <c r="C25" s="32"/>
      <c r="D25" s="33">
        <f>DUPAK!I41</f>
        <v>3</v>
      </c>
      <c r="E25" s="32"/>
      <c r="F25" s="33">
        <f>DUPAK!I45</f>
        <v>0</v>
      </c>
      <c r="G25" s="32"/>
      <c r="H25" s="33">
        <f>DUPAK!I138</f>
        <v>0</v>
      </c>
      <c r="I25" s="32"/>
      <c r="J25" s="33">
        <f>DUPAK!I157</f>
        <v>0</v>
      </c>
      <c r="K25" s="32"/>
      <c r="L25" s="33">
        <f>DUPAK!I191</f>
        <v>0</v>
      </c>
      <c r="M25" s="32"/>
      <c r="N25" s="32"/>
    </row>
    <row r="26" spans="1:14" x14ac:dyDescent="0.25">
      <c r="A26" s="1154"/>
      <c r="B26" s="31" t="s">
        <v>11</v>
      </c>
      <c r="C26" s="32"/>
      <c r="D26" s="32"/>
      <c r="E26" s="32"/>
      <c r="F26" s="33">
        <f>DUPAK!I47</f>
        <v>0</v>
      </c>
      <c r="G26" s="32"/>
      <c r="H26" s="33">
        <f>DUPAK!I140</f>
        <v>0</v>
      </c>
      <c r="I26" s="32"/>
      <c r="J26" s="33">
        <f>DUPAK!I159</f>
        <v>3</v>
      </c>
      <c r="K26" s="32"/>
      <c r="L26" s="33">
        <f>DUPAK!I198</f>
        <v>0</v>
      </c>
      <c r="M26" s="32"/>
      <c r="N26" s="32"/>
    </row>
    <row r="27" spans="1:14" x14ac:dyDescent="0.25">
      <c r="A27" s="1154"/>
      <c r="B27" s="31" t="s">
        <v>13</v>
      </c>
      <c r="C27" s="32"/>
      <c r="D27" s="32"/>
      <c r="E27" s="32"/>
      <c r="F27" s="33">
        <f>DUPAK!I49</f>
        <v>0</v>
      </c>
      <c r="G27" s="32"/>
      <c r="H27" s="33">
        <f>DUPAK!I147</f>
        <v>0</v>
      </c>
      <c r="I27" s="32"/>
      <c r="J27" s="33">
        <f>DUPAK!I170</f>
        <v>0</v>
      </c>
      <c r="K27" s="32"/>
      <c r="L27" s="33">
        <f>DUPAK!I207</f>
        <v>0</v>
      </c>
      <c r="M27" s="32"/>
      <c r="N27" s="32"/>
    </row>
    <row r="28" spans="1:14" x14ac:dyDescent="0.25">
      <c r="A28" s="1154"/>
      <c r="B28" s="31" t="s">
        <v>94</v>
      </c>
      <c r="C28" s="32"/>
      <c r="D28" s="32"/>
      <c r="E28" s="32"/>
      <c r="F28" s="33">
        <f>DUPAK!I65</f>
        <v>0</v>
      </c>
      <c r="G28" s="32"/>
      <c r="H28" s="33">
        <f>DUPAK!I150</f>
        <v>0</v>
      </c>
      <c r="I28" s="32"/>
      <c r="J28" s="33">
        <f>DUPAK!I174</f>
        <v>0</v>
      </c>
      <c r="K28" s="32"/>
      <c r="L28" s="33">
        <f>DUPAK!I209</f>
        <v>0</v>
      </c>
      <c r="M28" s="32"/>
      <c r="N28" s="32"/>
    </row>
    <row r="29" spans="1:14" x14ac:dyDescent="0.25">
      <c r="A29" s="1154"/>
      <c r="B29" s="31" t="s">
        <v>98</v>
      </c>
      <c r="C29" s="32"/>
      <c r="D29" s="32"/>
      <c r="E29" s="32"/>
      <c r="F29" s="33">
        <f>DUPAK!I68</f>
        <v>0</v>
      </c>
      <c r="G29" s="32"/>
      <c r="H29" s="32"/>
      <c r="I29" s="32"/>
      <c r="J29" s="33">
        <f>DUPAK!I176</f>
        <v>0</v>
      </c>
      <c r="K29" s="32"/>
      <c r="L29" s="33">
        <f>DUPAK!I212</f>
        <v>8</v>
      </c>
      <c r="M29" s="32"/>
      <c r="N29" s="32"/>
    </row>
    <row r="30" spans="1:14" x14ac:dyDescent="0.25">
      <c r="A30" s="1154"/>
      <c r="B30" s="31" t="s">
        <v>16</v>
      </c>
      <c r="C30" s="32"/>
      <c r="D30" s="32"/>
      <c r="E30" s="32"/>
      <c r="F30" s="33">
        <f>DUPAK!I70</f>
        <v>0</v>
      </c>
      <c r="G30" s="32"/>
      <c r="H30" s="32"/>
      <c r="I30" s="32"/>
      <c r="J30" s="33">
        <f>DUPAK!I178</f>
        <v>0</v>
      </c>
      <c r="K30" s="32"/>
      <c r="L30" s="33">
        <f>DUPAK!I219</f>
        <v>0</v>
      </c>
      <c r="M30" s="32"/>
      <c r="N30" s="32"/>
    </row>
    <row r="31" spans="1:14" x14ac:dyDescent="0.25">
      <c r="A31" s="1154"/>
      <c r="B31" s="31" t="s">
        <v>103</v>
      </c>
      <c r="C31" s="32"/>
      <c r="D31" s="32"/>
      <c r="E31" s="32"/>
      <c r="F31" s="33">
        <v>0</v>
      </c>
      <c r="G31" s="32"/>
      <c r="H31" s="32"/>
      <c r="I31" s="32"/>
      <c r="J31" s="32"/>
      <c r="K31" s="32"/>
      <c r="L31" s="33">
        <f>DUPAK!I228</f>
        <v>0</v>
      </c>
      <c r="M31" s="32"/>
      <c r="N31" s="32"/>
    </row>
    <row r="32" spans="1:14" x14ac:dyDescent="0.25">
      <c r="A32" s="1154"/>
      <c r="B32" s="31" t="s">
        <v>5</v>
      </c>
      <c r="C32" s="32"/>
      <c r="D32" s="34"/>
      <c r="E32" s="32"/>
      <c r="F32" s="33">
        <f>DUPAK!I72</f>
        <v>0</v>
      </c>
      <c r="G32" s="32"/>
      <c r="H32" s="32"/>
      <c r="I32" s="32"/>
      <c r="J32" s="32"/>
      <c r="K32" s="32"/>
      <c r="L32" s="33">
        <f>DUPAK!I237</f>
        <v>0</v>
      </c>
      <c r="M32" s="32"/>
      <c r="N32" s="32"/>
    </row>
    <row r="33" spans="1:14" x14ac:dyDescent="0.25">
      <c r="A33" s="1154"/>
      <c r="B33" s="31" t="s">
        <v>108</v>
      </c>
      <c r="C33" s="32"/>
      <c r="D33" s="32"/>
      <c r="E33" s="32"/>
      <c r="F33" s="33">
        <f>DUPAK!I77</f>
        <v>0</v>
      </c>
      <c r="G33" s="32"/>
      <c r="H33" s="32"/>
      <c r="I33" s="32"/>
      <c r="J33" s="32"/>
      <c r="K33" s="32"/>
      <c r="L33" s="33">
        <f>DUPAK!I241</f>
        <v>0</v>
      </c>
      <c r="M33" s="32"/>
      <c r="N33" s="32"/>
    </row>
    <row r="34" spans="1:14" x14ac:dyDescent="0.25">
      <c r="A34" s="1154"/>
      <c r="B34" s="31" t="s">
        <v>117</v>
      </c>
      <c r="C34" s="32"/>
      <c r="D34" s="32"/>
      <c r="E34" s="32"/>
      <c r="F34" s="33">
        <f>DUPAK!I86</f>
        <v>0</v>
      </c>
      <c r="G34" s="32"/>
      <c r="H34" s="32"/>
      <c r="I34" s="32"/>
      <c r="J34" s="32"/>
      <c r="K34" s="32"/>
      <c r="L34" s="32"/>
      <c r="M34" s="32"/>
      <c r="N34" s="32"/>
    </row>
    <row r="35" spans="1:14" x14ac:dyDescent="0.25">
      <c r="A35" s="1154"/>
      <c r="B35" s="31" t="s">
        <v>121</v>
      </c>
      <c r="C35" s="32"/>
      <c r="D35" s="32"/>
      <c r="E35" s="32"/>
      <c r="F35" s="33">
        <v>0</v>
      </c>
      <c r="G35" s="32"/>
      <c r="H35" s="32"/>
      <c r="I35" s="32"/>
      <c r="J35" s="32"/>
      <c r="K35" s="32"/>
      <c r="L35" s="32"/>
      <c r="M35" s="32"/>
      <c r="N35" s="32"/>
    </row>
    <row r="36" spans="1:14" x14ac:dyDescent="0.25">
      <c r="A36" s="1154"/>
      <c r="B36" s="31" t="s">
        <v>132</v>
      </c>
      <c r="C36" s="32"/>
      <c r="D36" s="32"/>
      <c r="E36" s="32"/>
      <c r="F36" s="33">
        <f>DUPAK!I92</f>
        <v>2</v>
      </c>
      <c r="G36" s="32"/>
      <c r="H36" s="32"/>
      <c r="I36" s="32"/>
      <c r="J36" s="32"/>
      <c r="K36" s="32"/>
      <c r="L36" s="32"/>
      <c r="M36" s="32"/>
      <c r="N36" s="32"/>
    </row>
    <row r="37" spans="1:14" x14ac:dyDescent="0.25">
      <c r="A37" s="1127" t="s">
        <v>335</v>
      </c>
      <c r="B37" s="1128"/>
      <c r="C37" s="35"/>
      <c r="D37" s="35">
        <f>SUM(D24:D25)</f>
        <v>153</v>
      </c>
      <c r="E37" s="35"/>
      <c r="F37" s="35">
        <f>SUM(F24:F36)</f>
        <v>12.75</v>
      </c>
      <c r="G37" s="35"/>
      <c r="H37" s="35">
        <f>SUM(H24:H28)</f>
        <v>11.25</v>
      </c>
      <c r="I37" s="35"/>
      <c r="J37" s="35">
        <f>SUM(J24:J30)</f>
        <v>3</v>
      </c>
      <c r="K37" s="35"/>
      <c r="L37" s="35">
        <f>SUM(L24:L36)</f>
        <v>10</v>
      </c>
      <c r="M37" s="36"/>
      <c r="N37" s="70">
        <f>SUM(D37:M37)</f>
        <v>190</v>
      </c>
    </row>
    <row r="38" spans="1:14" x14ac:dyDescent="0.25">
      <c r="A38" s="1129"/>
      <c r="B38" s="1130"/>
      <c r="C38" s="37">
        <f>C24</f>
        <v>0</v>
      </c>
      <c r="D38" s="38"/>
      <c r="E38" s="37">
        <f>E24</f>
        <v>0</v>
      </c>
      <c r="F38" s="38"/>
      <c r="G38" s="37">
        <f>G24</f>
        <v>0</v>
      </c>
      <c r="H38" s="39"/>
      <c r="I38" s="37">
        <f>I24</f>
        <v>0</v>
      </c>
      <c r="J38" s="39"/>
      <c r="K38" s="37">
        <f>K24</f>
        <v>0</v>
      </c>
      <c r="L38" s="39"/>
      <c r="M38" s="39">
        <f>C38+E38+G38+I38+K38</f>
        <v>0</v>
      </c>
      <c r="N38" s="39"/>
    </row>
    <row r="39" spans="1:14" ht="27" customHeight="1" x14ac:dyDescent="0.25">
      <c r="A39" s="1153" t="s">
        <v>336</v>
      </c>
      <c r="B39" s="1153"/>
      <c r="C39" s="1150" t="s">
        <v>337</v>
      </c>
      <c r="D39" s="1151"/>
      <c r="E39" s="1151"/>
      <c r="F39" s="1152"/>
      <c r="G39" s="39"/>
      <c r="H39" s="40"/>
      <c r="I39" s="39"/>
      <c r="J39" s="39"/>
      <c r="K39" s="39"/>
      <c r="L39" s="39"/>
      <c r="M39" s="39"/>
      <c r="N39" s="41">
        <f>H39</f>
        <v>0</v>
      </c>
    </row>
    <row r="40" spans="1:14" x14ac:dyDescent="0.25">
      <c r="A40" s="1153" t="s">
        <v>338</v>
      </c>
      <c r="B40" s="1153"/>
      <c r="C40" s="41"/>
      <c r="D40" s="41">
        <f>D37</f>
        <v>153</v>
      </c>
      <c r="E40" s="41"/>
      <c r="F40" s="41">
        <f>F37</f>
        <v>12.75</v>
      </c>
      <c r="G40" s="41"/>
      <c r="H40" s="41">
        <f>H37+H39</f>
        <v>11.25</v>
      </c>
      <c r="I40" s="41"/>
      <c r="J40" s="41">
        <f>J37</f>
        <v>3</v>
      </c>
      <c r="K40" s="41"/>
      <c r="L40" s="41">
        <f>L37</f>
        <v>10</v>
      </c>
      <c r="M40" s="35"/>
      <c r="N40" s="35">
        <f>SUM(E40:M40)</f>
        <v>37</v>
      </c>
    </row>
    <row r="41" spans="1:14" x14ac:dyDescent="0.25">
      <c r="A41" s="1127" t="s">
        <v>339</v>
      </c>
      <c r="B41" s="1128"/>
      <c r="C41" s="42"/>
      <c r="D41" s="43"/>
      <c r="E41" s="35"/>
      <c r="F41" s="43">
        <f>+N41*55%</f>
        <v>82.5</v>
      </c>
      <c r="G41" s="35"/>
      <c r="H41" s="43">
        <f>+N41*25%</f>
        <v>37.5</v>
      </c>
      <c r="I41" s="35"/>
      <c r="J41" s="43">
        <f>+N41*10%</f>
        <v>15</v>
      </c>
      <c r="K41" s="35"/>
      <c r="L41" s="43">
        <f>+N41*10%</f>
        <v>15</v>
      </c>
      <c r="M41" s="1131">
        <f>M38+N41</f>
        <v>150</v>
      </c>
      <c r="N41" s="1133">
        <v>150</v>
      </c>
    </row>
    <row r="42" spans="1:14" x14ac:dyDescent="0.25">
      <c r="A42" s="1129"/>
      <c r="B42" s="1130"/>
      <c r="C42" s="39"/>
      <c r="D42" s="44"/>
      <c r="E42" s="39"/>
      <c r="F42" s="45" t="s">
        <v>618</v>
      </c>
      <c r="G42" s="39"/>
      <c r="H42" s="44" t="s">
        <v>619</v>
      </c>
      <c r="I42" s="39"/>
      <c r="J42" s="44" t="s">
        <v>340</v>
      </c>
      <c r="K42" s="39"/>
      <c r="L42" s="44" t="s">
        <v>340</v>
      </c>
      <c r="M42" s="1132"/>
      <c r="N42" s="1134"/>
    </row>
    <row r="43" spans="1:14" x14ac:dyDescent="0.25">
      <c r="A43" s="1138"/>
      <c r="B43" s="1138"/>
      <c r="C43" s="1138"/>
      <c r="D43" s="1138"/>
      <c r="E43" s="1139"/>
      <c r="F43" s="1139"/>
      <c r="G43" s="1139"/>
      <c r="H43" s="1138"/>
      <c r="I43" s="1140"/>
      <c r="J43" s="1103"/>
      <c r="K43" s="1140"/>
      <c r="L43" s="1103"/>
      <c r="M43" s="1140"/>
      <c r="N43" s="1140"/>
    </row>
    <row r="44" spans="1:14" ht="15" customHeight="1" x14ac:dyDescent="0.25">
      <c r="A44" s="1141" t="s">
        <v>218</v>
      </c>
      <c r="B44" s="1143" t="s">
        <v>347</v>
      </c>
      <c r="C44" s="1103"/>
      <c r="D44" s="1103"/>
      <c r="E44" s="1103"/>
      <c r="F44" s="1103"/>
      <c r="G44" s="1144"/>
      <c r="H44" s="1141" t="s">
        <v>341</v>
      </c>
      <c r="I44" s="62" t="s">
        <v>218</v>
      </c>
      <c r="J44" s="1147" t="s">
        <v>348</v>
      </c>
      <c r="K44" s="1147"/>
      <c r="L44" s="1147"/>
      <c r="M44" s="1147" t="s">
        <v>349</v>
      </c>
      <c r="N44" s="1147"/>
    </row>
    <row r="45" spans="1:14" x14ac:dyDescent="0.25">
      <c r="A45" s="1142"/>
      <c r="B45" s="1145"/>
      <c r="C45" s="1139"/>
      <c r="D45" s="1139"/>
      <c r="E45" s="1139"/>
      <c r="F45" s="1139"/>
      <c r="G45" s="1146"/>
      <c r="H45" s="1142"/>
      <c r="I45" s="46" t="s">
        <v>20</v>
      </c>
      <c r="J45" s="1125"/>
      <c r="K45" s="1125"/>
      <c r="L45" s="1125"/>
      <c r="M45" s="1120" t="s">
        <v>350</v>
      </c>
      <c r="N45" s="1121"/>
    </row>
    <row r="46" spans="1:14" x14ac:dyDescent="0.25">
      <c r="A46" s="1109" t="s">
        <v>342</v>
      </c>
      <c r="B46" s="1112" t="s">
        <v>616</v>
      </c>
      <c r="C46" s="1113"/>
      <c r="D46" s="1113"/>
      <c r="E46" s="1113"/>
      <c r="F46" s="1113"/>
      <c r="G46" s="1114"/>
      <c r="H46" s="47"/>
      <c r="I46" s="48"/>
      <c r="J46" s="1122"/>
      <c r="K46" s="1122"/>
      <c r="L46" s="1122"/>
      <c r="M46" s="1123"/>
      <c r="N46" s="1123"/>
    </row>
    <row r="47" spans="1:14" ht="15" customHeight="1" x14ac:dyDescent="0.25">
      <c r="A47" s="1111"/>
      <c r="B47" s="1135" t="s">
        <v>343</v>
      </c>
      <c r="C47" s="1136"/>
      <c r="D47" s="1136"/>
      <c r="E47" s="1136"/>
      <c r="F47" s="1136"/>
      <c r="G47" s="1137"/>
      <c r="H47" s="49"/>
      <c r="I47" s="48" t="s">
        <v>22</v>
      </c>
      <c r="J47" s="1125"/>
      <c r="K47" s="1125"/>
      <c r="L47" s="1125"/>
      <c r="M47" s="1120" t="s">
        <v>350</v>
      </c>
      <c r="N47" s="1121"/>
    </row>
    <row r="48" spans="1:14" x14ac:dyDescent="0.25">
      <c r="A48" s="1109" t="s">
        <v>22</v>
      </c>
      <c r="B48" s="1112" t="s">
        <v>616</v>
      </c>
      <c r="C48" s="1113"/>
      <c r="D48" s="1113"/>
      <c r="E48" s="1113"/>
      <c r="F48" s="1113"/>
      <c r="G48" s="1114"/>
      <c r="H48" s="47"/>
      <c r="I48" s="48"/>
      <c r="J48" s="1122"/>
      <c r="K48" s="1122"/>
      <c r="L48" s="1122"/>
      <c r="M48" s="1124"/>
      <c r="N48" s="1124"/>
    </row>
    <row r="49" spans="1:14" ht="15" customHeight="1" x14ac:dyDescent="0.25">
      <c r="A49" s="1110"/>
      <c r="B49" s="1115" t="s">
        <v>351</v>
      </c>
      <c r="C49" s="1116"/>
      <c r="D49" s="1116"/>
      <c r="E49" s="1116"/>
      <c r="F49" s="1116"/>
      <c r="G49" s="1117"/>
      <c r="H49" s="50"/>
      <c r="I49" s="48" t="s">
        <v>28</v>
      </c>
      <c r="J49" s="1125"/>
      <c r="K49" s="1125"/>
      <c r="L49" s="1125"/>
      <c r="M49" s="1120" t="s">
        <v>350</v>
      </c>
      <c r="N49" s="1121"/>
    </row>
    <row r="50" spans="1:14" x14ac:dyDescent="0.25">
      <c r="A50" s="1110"/>
      <c r="B50" s="51"/>
      <c r="C50" s="52"/>
      <c r="D50" s="52"/>
      <c r="E50" s="52"/>
      <c r="F50" s="52"/>
      <c r="G50" s="53"/>
      <c r="H50" s="50"/>
      <c r="I50" s="48"/>
      <c r="J50" s="1122"/>
      <c r="K50" s="1122"/>
      <c r="L50" s="1122"/>
      <c r="M50" s="1122"/>
      <c r="N50" s="1122"/>
    </row>
    <row r="51" spans="1:14" ht="15" customHeight="1" x14ac:dyDescent="0.25">
      <c r="A51" s="1110"/>
      <c r="B51" s="51"/>
      <c r="C51" s="52"/>
      <c r="D51" s="52"/>
      <c r="E51" s="52"/>
      <c r="F51" s="52"/>
      <c r="G51" s="53"/>
      <c r="H51" s="50"/>
      <c r="I51" s="48" t="s">
        <v>38</v>
      </c>
      <c r="J51" s="1122"/>
      <c r="K51" s="1122"/>
      <c r="L51" s="1122"/>
      <c r="M51" s="1120" t="s">
        <v>350</v>
      </c>
      <c r="N51" s="1121"/>
    </row>
    <row r="52" spans="1:14" x14ac:dyDescent="0.25">
      <c r="A52" s="1110"/>
      <c r="B52" s="51"/>
      <c r="C52" s="52"/>
      <c r="D52" s="52"/>
      <c r="E52" s="52"/>
      <c r="F52" s="52"/>
      <c r="G52" s="53"/>
      <c r="H52" s="50"/>
      <c r="I52" s="54"/>
      <c r="J52" s="1126"/>
      <c r="K52" s="1126"/>
      <c r="L52" s="1126"/>
      <c r="M52" s="1121"/>
      <c r="N52" s="1121"/>
    </row>
    <row r="53" spans="1:14" ht="15" customHeight="1" x14ac:dyDescent="0.25">
      <c r="A53" s="1110"/>
      <c r="B53" s="51"/>
      <c r="C53" s="52"/>
      <c r="D53" s="52"/>
      <c r="E53" s="52"/>
      <c r="F53" s="52"/>
      <c r="G53" s="53"/>
      <c r="H53" s="50"/>
      <c r="I53" s="48" t="s">
        <v>40</v>
      </c>
      <c r="J53" s="1122"/>
      <c r="K53" s="1122"/>
      <c r="L53" s="1122"/>
      <c r="M53" s="1120" t="s">
        <v>350</v>
      </c>
      <c r="N53" s="1121"/>
    </row>
    <row r="54" spans="1:14" x14ac:dyDescent="0.25">
      <c r="A54" s="1110"/>
      <c r="B54" s="51"/>
      <c r="C54" s="52"/>
      <c r="D54" s="52"/>
      <c r="E54" s="52"/>
      <c r="F54" s="52"/>
      <c r="G54" s="53"/>
      <c r="H54" s="50"/>
      <c r="I54" s="48"/>
      <c r="J54" s="1122"/>
      <c r="K54" s="1122"/>
      <c r="L54" s="1122"/>
      <c r="M54" s="1123"/>
      <c r="N54" s="1123"/>
    </row>
    <row r="55" spans="1:14" ht="15" customHeight="1" x14ac:dyDescent="0.25">
      <c r="A55" s="1110"/>
      <c r="B55" s="51"/>
      <c r="C55" s="52"/>
      <c r="D55" s="52"/>
      <c r="E55" s="52"/>
      <c r="F55" s="52"/>
      <c r="G55" s="53"/>
      <c r="H55" s="50"/>
      <c r="I55" s="48" t="s">
        <v>42</v>
      </c>
      <c r="J55" s="1122"/>
      <c r="K55" s="1122"/>
      <c r="L55" s="1122"/>
      <c r="M55" s="1120" t="s">
        <v>350</v>
      </c>
      <c r="N55" s="1121"/>
    </row>
    <row r="56" spans="1:14" ht="15" customHeight="1" x14ac:dyDescent="0.25">
      <c r="A56" s="1110"/>
      <c r="B56" s="51"/>
      <c r="C56" s="52"/>
      <c r="D56" s="52"/>
      <c r="E56" s="52"/>
      <c r="F56" s="52"/>
      <c r="G56" s="53"/>
      <c r="H56" s="50"/>
      <c r="I56" s="55"/>
      <c r="J56" s="1105"/>
      <c r="K56" s="1106"/>
      <c r="L56" s="1107"/>
      <c r="M56" s="1105"/>
      <c r="N56" s="1107"/>
    </row>
    <row r="57" spans="1:14" x14ac:dyDescent="0.25">
      <c r="A57" s="1110"/>
      <c r="B57" s="51"/>
      <c r="C57" s="52"/>
      <c r="D57" s="52"/>
      <c r="E57" s="52"/>
      <c r="F57" s="52"/>
      <c r="G57" s="53"/>
      <c r="H57" s="50"/>
      <c r="I57" s="1108" t="s">
        <v>344</v>
      </c>
      <c r="J57" s="1104"/>
      <c r="K57" s="1104"/>
      <c r="L57" s="1104"/>
      <c r="M57" s="1104"/>
      <c r="N57" s="1104"/>
    </row>
    <row r="58" spans="1:14" ht="15" customHeight="1" x14ac:dyDescent="0.25">
      <c r="A58" s="1109" t="s">
        <v>28</v>
      </c>
      <c r="B58" s="1112" t="s">
        <v>617</v>
      </c>
      <c r="C58" s="1113"/>
      <c r="D58" s="1113"/>
      <c r="E58" s="1113"/>
      <c r="F58" s="1113"/>
      <c r="G58" s="1114"/>
      <c r="H58" s="47"/>
      <c r="I58" s="1108" t="s">
        <v>374</v>
      </c>
      <c r="J58" s="1104"/>
      <c r="K58" s="1104"/>
      <c r="L58" s="1104"/>
      <c r="M58" s="1104"/>
      <c r="N58" s="1104"/>
    </row>
    <row r="59" spans="1:14" ht="15" customHeight="1" x14ac:dyDescent="0.25">
      <c r="A59" s="1110"/>
      <c r="B59" s="1115"/>
      <c r="C59" s="1116"/>
      <c r="D59" s="1116"/>
      <c r="E59" s="1116"/>
      <c r="F59" s="1116"/>
      <c r="G59" s="1117"/>
      <c r="H59" s="50"/>
      <c r="I59" s="1108" t="s">
        <v>256</v>
      </c>
      <c r="J59" s="1104"/>
      <c r="K59" s="1104"/>
      <c r="L59" s="1104"/>
      <c r="M59" s="1104"/>
      <c r="N59" s="1104"/>
    </row>
    <row r="60" spans="1:14" ht="15" customHeight="1" x14ac:dyDescent="0.25">
      <c r="A60" s="1110"/>
      <c r="B60" s="51"/>
      <c r="C60" s="52"/>
      <c r="D60" s="52"/>
      <c r="E60" s="52"/>
      <c r="F60" s="52"/>
      <c r="G60" s="53"/>
      <c r="H60" s="50"/>
      <c r="I60" s="1108"/>
      <c r="J60" s="1104"/>
      <c r="K60" s="1104"/>
      <c r="L60" s="1104"/>
      <c r="M60" s="1104"/>
      <c r="N60" s="1104"/>
    </row>
    <row r="61" spans="1:14" x14ac:dyDescent="0.25">
      <c r="A61" s="1110"/>
      <c r="B61" s="51"/>
      <c r="C61" s="52"/>
      <c r="D61" s="52"/>
      <c r="E61" s="52"/>
      <c r="F61" s="52"/>
      <c r="G61" s="53"/>
      <c r="H61" s="50"/>
      <c r="I61" s="1108"/>
      <c r="J61" s="1104"/>
      <c r="K61" s="1104"/>
      <c r="L61" s="1104"/>
      <c r="M61" s="1104"/>
      <c r="N61" s="1104"/>
    </row>
    <row r="62" spans="1:14" x14ac:dyDescent="0.25">
      <c r="A62" s="1110"/>
      <c r="B62" s="165"/>
      <c r="C62" s="166"/>
      <c r="D62" s="166"/>
      <c r="E62" s="166"/>
      <c r="F62" s="166"/>
      <c r="G62" s="167"/>
      <c r="H62" s="50"/>
      <c r="I62" s="164"/>
      <c r="J62" s="163"/>
      <c r="K62" s="163"/>
      <c r="L62" s="163"/>
      <c r="M62" s="163"/>
      <c r="N62" s="163"/>
    </row>
    <row r="63" spans="1:14" x14ac:dyDescent="0.25">
      <c r="A63" s="1110"/>
      <c r="B63" s="51"/>
      <c r="C63" s="52"/>
      <c r="D63" s="52"/>
      <c r="E63" s="52"/>
      <c r="F63" s="52"/>
      <c r="G63" s="53"/>
      <c r="H63" s="50"/>
      <c r="I63" s="1118"/>
      <c r="J63" s="1119"/>
      <c r="K63" s="56"/>
      <c r="L63" s="57"/>
      <c r="M63" s="57"/>
      <c r="N63" s="57"/>
    </row>
    <row r="64" spans="1:14" x14ac:dyDescent="0.25">
      <c r="A64" s="1110"/>
      <c r="B64" s="51"/>
      <c r="C64" s="52"/>
      <c r="D64" s="52"/>
      <c r="E64" s="52"/>
      <c r="F64" s="52"/>
      <c r="G64" s="53"/>
      <c r="H64" s="50"/>
      <c r="I64" s="1108" t="s">
        <v>371</v>
      </c>
      <c r="J64" s="1104"/>
      <c r="K64" s="1104"/>
      <c r="L64" s="1104"/>
      <c r="M64" s="1104"/>
      <c r="N64" s="1104"/>
    </row>
    <row r="65" spans="1:14" ht="15" customHeight="1" x14ac:dyDescent="0.25">
      <c r="A65" s="1111"/>
      <c r="B65" s="58"/>
      <c r="C65" s="59"/>
      <c r="D65" s="59"/>
      <c r="E65" s="59"/>
      <c r="F65" s="59"/>
      <c r="G65" s="60"/>
      <c r="H65" s="49"/>
      <c r="I65" s="1104" t="s">
        <v>372</v>
      </c>
      <c r="J65" s="1104"/>
      <c r="K65" s="1104"/>
      <c r="L65" s="1104"/>
      <c r="M65" s="1104"/>
      <c r="N65" s="1104"/>
    </row>
    <row r="66" spans="1:14" ht="10.9" customHeight="1" x14ac:dyDescent="0.25">
      <c r="A66" s="61"/>
      <c r="B66" s="1103"/>
      <c r="C66" s="1103"/>
      <c r="D66" s="1103"/>
      <c r="E66" s="1103"/>
      <c r="F66" s="1103"/>
      <c r="G66" s="1103"/>
      <c r="H66" s="61"/>
      <c r="I66" s="1104"/>
      <c r="J66" s="1104"/>
      <c r="K66" s="1104"/>
      <c r="L66" s="1104"/>
      <c r="M66" s="1104"/>
      <c r="N66" s="1104"/>
    </row>
    <row r="67" spans="1:14" s="729" customFormat="1" ht="11.25" x14ac:dyDescent="0.2">
      <c r="A67" s="726" t="s">
        <v>352</v>
      </c>
      <c r="B67" s="727"/>
      <c r="C67" s="727"/>
      <c r="D67" s="727"/>
      <c r="E67" s="728"/>
      <c r="F67" s="728"/>
      <c r="G67" s="728"/>
      <c r="H67" s="728"/>
      <c r="I67" s="728"/>
      <c r="J67" s="728"/>
      <c r="K67" s="728"/>
      <c r="L67" s="728"/>
      <c r="M67" s="728"/>
      <c r="N67" s="728"/>
    </row>
    <row r="68" spans="1:14" s="729" customFormat="1" ht="11.25" x14ac:dyDescent="0.2">
      <c r="A68" s="730"/>
      <c r="B68" s="731" t="s">
        <v>373</v>
      </c>
      <c r="C68" s="732"/>
      <c r="D68" s="732"/>
      <c r="E68" s="732"/>
      <c r="F68" s="732"/>
      <c r="G68" s="732"/>
      <c r="H68" s="732"/>
      <c r="I68" s="732"/>
      <c r="J68" s="732"/>
      <c r="K68" s="732"/>
      <c r="L68" s="732"/>
      <c r="M68" s="732"/>
      <c r="N68" s="732"/>
    </row>
    <row r="69" spans="1:14" s="729" customFormat="1" ht="11.25" x14ac:dyDescent="0.2">
      <c r="A69" s="733"/>
      <c r="B69" s="731" t="s">
        <v>353</v>
      </c>
      <c r="C69" s="732"/>
      <c r="D69" s="732"/>
      <c r="E69" s="732"/>
      <c r="F69" s="732"/>
      <c r="G69" s="732"/>
      <c r="H69" s="732"/>
      <c r="I69" s="732"/>
      <c r="J69" s="732"/>
      <c r="K69" s="732"/>
      <c r="L69" s="732"/>
      <c r="M69" s="732"/>
      <c r="N69" s="732"/>
    </row>
  </sheetData>
  <mergeCells count="88">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 ref="C17:H17"/>
    <mergeCell ref="C20:H20"/>
    <mergeCell ref="I17:N17"/>
    <mergeCell ref="C18:H18"/>
    <mergeCell ref="I18:N18"/>
    <mergeCell ref="C19:H19"/>
    <mergeCell ref="I19:N19"/>
    <mergeCell ref="I20:N20"/>
    <mergeCell ref="I22:J22"/>
    <mergeCell ref="K22:L22"/>
    <mergeCell ref="M22:N22"/>
    <mergeCell ref="C39:F39"/>
    <mergeCell ref="A40:B40"/>
    <mergeCell ref="A37:B38"/>
    <mergeCell ref="A39:B39"/>
    <mergeCell ref="A21:A36"/>
    <mergeCell ref="B21:B23"/>
    <mergeCell ref="C21:N21"/>
    <mergeCell ref="C22:D22"/>
    <mergeCell ref="E22:F22"/>
    <mergeCell ref="G22:H22"/>
    <mergeCell ref="H44:H45"/>
    <mergeCell ref="J44:L44"/>
    <mergeCell ref="M44:N44"/>
    <mergeCell ref="J45:L45"/>
    <mergeCell ref="M45:N45"/>
    <mergeCell ref="J53:L53"/>
    <mergeCell ref="M53:N53"/>
    <mergeCell ref="J55:L55"/>
    <mergeCell ref="A41:B42"/>
    <mergeCell ref="M41:M42"/>
    <mergeCell ref="N41:N42"/>
    <mergeCell ref="A46:A47"/>
    <mergeCell ref="B46:G46"/>
    <mergeCell ref="J46:L46"/>
    <mergeCell ref="M46:N46"/>
    <mergeCell ref="B47:G47"/>
    <mergeCell ref="J47:L47"/>
    <mergeCell ref="M47:N47"/>
    <mergeCell ref="A43:N43"/>
    <mergeCell ref="A44:A45"/>
    <mergeCell ref="B44:G45"/>
    <mergeCell ref="M55:N55"/>
    <mergeCell ref="J54:L54"/>
    <mergeCell ref="M54:N54"/>
    <mergeCell ref="A48:A57"/>
    <mergeCell ref="B48:G48"/>
    <mergeCell ref="J48:L48"/>
    <mergeCell ref="M48:N48"/>
    <mergeCell ref="B49:G49"/>
    <mergeCell ref="J49:L49"/>
    <mergeCell ref="M49:N49"/>
    <mergeCell ref="J50:L50"/>
    <mergeCell ref="M50:N50"/>
    <mergeCell ref="J51:L51"/>
    <mergeCell ref="M51:N51"/>
    <mergeCell ref="J52:L52"/>
    <mergeCell ref="M52:N52"/>
    <mergeCell ref="A58:A65"/>
    <mergeCell ref="B58:G59"/>
    <mergeCell ref="I58:N58"/>
    <mergeCell ref="I59:N59"/>
    <mergeCell ref="I60:N60"/>
    <mergeCell ref="I61:N61"/>
    <mergeCell ref="I65:N65"/>
    <mergeCell ref="I63:J63"/>
    <mergeCell ref="I64:N64"/>
    <mergeCell ref="B66:G66"/>
    <mergeCell ref="I66:N66"/>
    <mergeCell ref="J56:L56"/>
    <mergeCell ref="M56:N56"/>
    <mergeCell ref="I57:N57"/>
  </mergeCells>
  <pageMargins left="0.5" right="0.5" top="0.5" bottom="0.5" header="0" footer="0"/>
  <pageSetup paperSize="9"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361950</xdr:colOff>
                <xdr:row>0</xdr:row>
                <xdr:rowOff>47625</xdr:rowOff>
              </from>
              <to>
                <xdr:col>7</xdr:col>
                <xdr:colOff>285750</xdr:colOff>
                <xdr:row>3</xdr:row>
                <xdr:rowOff>133350</xdr:rowOff>
              </to>
            </anchor>
          </objectPr>
        </oleObject>
      </mc:Choice>
      <mc:Fallback>
        <oleObject progId="Word.Picture.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PERSYARATAN ADMINISTRASI 2020</vt:lpstr>
      <vt:lpstr>PAK</vt:lpstr>
      <vt:lpstr>DUPAK</vt:lpstr>
      <vt:lpstr>PENDIDIKAN</vt:lpstr>
      <vt:lpstr>PENELITIAN</vt:lpstr>
      <vt:lpstr>PENGABDIAN</vt:lpstr>
      <vt:lpstr>PENUNJANG</vt:lpstr>
      <vt:lpstr>Resume PENILAIAN TPJA UNAND </vt:lpstr>
      <vt:lpstr>DUPAK!Print_Area</vt:lpstr>
      <vt:lpstr>PAK!Print_Area</vt:lpstr>
      <vt:lpstr>PENDIDIKAN!Print_Area</vt:lpstr>
      <vt:lpstr>PENELITIAN!Print_Area</vt:lpstr>
      <vt:lpstr>PENGABDIAN!Print_Area</vt:lpstr>
      <vt:lpstr>PENUNJANG!Print_Area</vt:lpstr>
      <vt:lpstr>'PERSYARATAN ADMINISTRASI 2020'!Print_Area</vt:lpstr>
      <vt:lpstr>'Resume PENILAIAN TPJA UNAND '!Print_Area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Windows User</cp:lastModifiedBy>
  <cp:lastPrinted>2021-04-10T08:44:35Z</cp:lastPrinted>
  <dcterms:created xsi:type="dcterms:W3CDTF">2013-02-21T03:23:55Z</dcterms:created>
  <dcterms:modified xsi:type="dcterms:W3CDTF">2022-03-01T04:38:12Z</dcterms:modified>
</cp:coreProperties>
</file>